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scp\Desktop\Land Use tables\"/>
    </mc:Choice>
  </mc:AlternateContent>
  <bookViews>
    <workbookView xWindow="0" yWindow="0" windowWidth="20490" windowHeight="8340"/>
  </bookViews>
  <sheets>
    <sheet name="sorcity2020" sheetId="1" r:id="rId1"/>
    <sheet name="Households 2020-2024" sheetId="2" r:id="rId2"/>
  </sheets>
  <definedNames>
    <definedName name="_xlnm.Print_Area" localSheetId="0">sorcity2020!$A$2:$W$67</definedName>
    <definedName name="_xlnm.Print_Titles" localSheetId="0">sorcity2020!$2:$2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F81" i="1" s="1"/>
  <c r="I79" i="1"/>
  <c r="E78" i="1"/>
  <c r="G77" i="1"/>
  <c r="I68" i="1"/>
  <c r="J68" i="1" s="1"/>
  <c r="C68" i="1"/>
  <c r="O66" i="1"/>
  <c r="P66" i="1" s="1"/>
  <c r="Q66" i="1" s="1"/>
  <c r="R66" i="1" s="1"/>
  <c r="S66" i="1" s="1"/>
  <c r="T66" i="1" s="1"/>
  <c r="U66" i="1" s="1"/>
  <c r="V66" i="1" s="1"/>
  <c r="W66" i="1" s="1"/>
  <c r="N66" i="1"/>
  <c r="M66" i="1"/>
  <c r="K66" i="1"/>
  <c r="L66" i="1" s="1"/>
  <c r="J66" i="1"/>
  <c r="E66" i="1"/>
  <c r="P65" i="1"/>
  <c r="Q65" i="1" s="1"/>
  <c r="R65" i="1" s="1"/>
  <c r="S65" i="1" s="1"/>
  <c r="T65" i="1" s="1"/>
  <c r="U65" i="1" s="1"/>
  <c r="V65" i="1" s="1"/>
  <c r="W65" i="1" s="1"/>
  <c r="J65" i="1"/>
  <c r="K65" i="1" s="1"/>
  <c r="L65" i="1" s="1"/>
  <c r="M65" i="1" s="1"/>
  <c r="N65" i="1" s="1"/>
  <c r="O65" i="1" s="1"/>
  <c r="E65" i="1"/>
  <c r="J64" i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E64" i="1"/>
  <c r="M63" i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J63" i="1"/>
  <c r="K63" i="1" s="1"/>
  <c r="L63" i="1" s="1"/>
  <c r="E63" i="1"/>
  <c r="S62" i="1"/>
  <c r="T62" i="1" s="1"/>
  <c r="U62" i="1" s="1"/>
  <c r="V62" i="1" s="1"/>
  <c r="W62" i="1" s="1"/>
  <c r="O62" i="1"/>
  <c r="P62" i="1" s="1"/>
  <c r="Q62" i="1" s="1"/>
  <c r="R62" i="1" s="1"/>
  <c r="N62" i="1"/>
  <c r="M62" i="1"/>
  <c r="K62" i="1"/>
  <c r="L62" i="1" s="1"/>
  <c r="J62" i="1"/>
  <c r="E62" i="1"/>
  <c r="J61" i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E61" i="1"/>
  <c r="J60" i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E60" i="1"/>
  <c r="J59" i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E59" i="1"/>
  <c r="N58" i="1"/>
  <c r="O58" i="1" s="1"/>
  <c r="P58" i="1" s="1"/>
  <c r="Q58" i="1" s="1"/>
  <c r="R58" i="1" s="1"/>
  <c r="S58" i="1" s="1"/>
  <c r="T58" i="1" s="1"/>
  <c r="U58" i="1" s="1"/>
  <c r="V58" i="1" s="1"/>
  <c r="W58" i="1" s="1"/>
  <c r="M58" i="1"/>
  <c r="K58" i="1"/>
  <c r="L58" i="1" s="1"/>
  <c r="J58" i="1"/>
  <c r="E58" i="1"/>
  <c r="P57" i="1"/>
  <c r="Q57" i="1" s="1"/>
  <c r="R57" i="1" s="1"/>
  <c r="S57" i="1" s="1"/>
  <c r="T57" i="1" s="1"/>
  <c r="U57" i="1" s="1"/>
  <c r="V57" i="1" s="1"/>
  <c r="W57" i="1" s="1"/>
  <c r="N57" i="1"/>
  <c r="O57" i="1" s="1"/>
  <c r="K57" i="1"/>
  <c r="L57" i="1" s="1"/>
  <c r="M57" i="1" s="1"/>
  <c r="J57" i="1"/>
  <c r="E57" i="1"/>
  <c r="M56" i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L56" i="1"/>
  <c r="K56" i="1"/>
  <c r="J56" i="1"/>
  <c r="E56" i="1"/>
  <c r="M55" i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L55" i="1"/>
  <c r="K55" i="1"/>
  <c r="J55" i="1"/>
  <c r="E55" i="1"/>
  <c r="O54" i="1"/>
  <c r="P54" i="1" s="1"/>
  <c r="Q54" i="1" s="1"/>
  <c r="R54" i="1" s="1"/>
  <c r="S54" i="1" s="1"/>
  <c r="T54" i="1" s="1"/>
  <c r="U54" i="1" s="1"/>
  <c r="V54" i="1" s="1"/>
  <c r="W54" i="1" s="1"/>
  <c r="N54" i="1"/>
  <c r="M54" i="1"/>
  <c r="K54" i="1"/>
  <c r="L54" i="1" s="1"/>
  <c r="J54" i="1"/>
  <c r="E54" i="1"/>
  <c r="R53" i="1"/>
  <c r="S53" i="1" s="1"/>
  <c r="T53" i="1" s="1"/>
  <c r="U53" i="1" s="1"/>
  <c r="V53" i="1" s="1"/>
  <c r="W53" i="1" s="1"/>
  <c r="Q53" i="1"/>
  <c r="K53" i="1"/>
  <c r="L53" i="1" s="1"/>
  <c r="M53" i="1" s="1"/>
  <c r="N53" i="1" s="1"/>
  <c r="O53" i="1" s="1"/>
  <c r="P53" i="1" s="1"/>
  <c r="J53" i="1"/>
  <c r="E53" i="1"/>
  <c r="J52" i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E52" i="1"/>
  <c r="K51" i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J51" i="1"/>
  <c r="E51" i="1"/>
  <c r="S50" i="1"/>
  <c r="T50" i="1" s="1"/>
  <c r="U50" i="1" s="1"/>
  <c r="V50" i="1" s="1"/>
  <c r="W50" i="1" s="1"/>
  <c r="M50" i="1"/>
  <c r="N50" i="1" s="1"/>
  <c r="O50" i="1" s="1"/>
  <c r="P50" i="1" s="1"/>
  <c r="Q50" i="1" s="1"/>
  <c r="R50" i="1" s="1"/>
  <c r="K50" i="1"/>
  <c r="L50" i="1" s="1"/>
  <c r="J50" i="1"/>
  <c r="E50" i="1"/>
  <c r="N49" i="1"/>
  <c r="O49" i="1" s="1"/>
  <c r="P49" i="1" s="1"/>
  <c r="Q49" i="1" s="1"/>
  <c r="R49" i="1" s="1"/>
  <c r="S49" i="1" s="1"/>
  <c r="T49" i="1" s="1"/>
  <c r="U49" i="1" s="1"/>
  <c r="V49" i="1" s="1"/>
  <c r="W49" i="1" s="1"/>
  <c r="L49" i="1"/>
  <c r="M49" i="1" s="1"/>
  <c r="K49" i="1"/>
  <c r="J49" i="1"/>
  <c r="E49" i="1"/>
  <c r="J48" i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E48" i="1"/>
  <c r="J47" i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E47" i="1"/>
  <c r="K46" i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J46" i="1"/>
  <c r="E46" i="1"/>
  <c r="K45" i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J45" i="1"/>
  <c r="E45" i="1"/>
  <c r="M44" i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L44" i="1"/>
  <c r="K44" i="1"/>
  <c r="J44" i="1"/>
  <c r="E44" i="1"/>
  <c r="O43" i="1"/>
  <c r="P43" i="1" s="1"/>
  <c r="Q43" i="1" s="1"/>
  <c r="R43" i="1" s="1"/>
  <c r="S43" i="1" s="1"/>
  <c r="T43" i="1" s="1"/>
  <c r="U43" i="1" s="1"/>
  <c r="V43" i="1" s="1"/>
  <c r="W43" i="1" s="1"/>
  <c r="N43" i="1"/>
  <c r="M43" i="1"/>
  <c r="L43" i="1"/>
  <c r="K43" i="1"/>
  <c r="J43" i="1"/>
  <c r="E43" i="1"/>
  <c r="K42" i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J42" i="1"/>
  <c r="E42" i="1"/>
  <c r="K41" i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J41" i="1"/>
  <c r="E41" i="1"/>
  <c r="J40" i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E40" i="1"/>
  <c r="K39" i="1"/>
  <c r="L39" i="1" s="1"/>
  <c r="M39" i="1" s="1"/>
  <c r="J39" i="1"/>
  <c r="E39" i="1"/>
  <c r="K38" i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J38" i="1"/>
  <c r="E38" i="1"/>
  <c r="L37" i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K37" i="1"/>
  <c r="J37" i="1"/>
  <c r="E37" i="1"/>
  <c r="J36" i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E36" i="1"/>
  <c r="J35" i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E35" i="1"/>
  <c r="M34" i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K34" i="1"/>
  <c r="L34" i="1" s="1"/>
  <c r="J34" i="1"/>
  <c r="E34" i="1"/>
  <c r="J33" i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E33" i="1"/>
  <c r="K32" i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J32" i="1"/>
  <c r="E32" i="1"/>
  <c r="L31" i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J31" i="1"/>
  <c r="K31" i="1" s="1"/>
  <c r="E31" i="1"/>
  <c r="K30" i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J30" i="1"/>
  <c r="E30" i="1"/>
  <c r="Q29" i="1"/>
  <c r="R29" i="1" s="1"/>
  <c r="S29" i="1" s="1"/>
  <c r="T29" i="1" s="1"/>
  <c r="U29" i="1" s="1"/>
  <c r="V29" i="1" s="1"/>
  <c r="W29" i="1" s="1"/>
  <c r="P29" i="1"/>
  <c r="K29" i="1"/>
  <c r="L29" i="1" s="1"/>
  <c r="M29" i="1" s="1"/>
  <c r="N29" i="1" s="1"/>
  <c r="O29" i="1" s="1"/>
  <c r="J29" i="1"/>
  <c r="E29" i="1"/>
  <c r="Q28" i="1"/>
  <c r="R28" i="1" s="1"/>
  <c r="S28" i="1" s="1"/>
  <c r="T28" i="1" s="1"/>
  <c r="U28" i="1" s="1"/>
  <c r="V28" i="1" s="1"/>
  <c r="W28" i="1" s="1"/>
  <c r="O28" i="1"/>
  <c r="P28" i="1" s="1"/>
  <c r="J28" i="1"/>
  <c r="K28" i="1" s="1"/>
  <c r="L28" i="1" s="1"/>
  <c r="M28" i="1" s="1"/>
  <c r="N28" i="1" s="1"/>
  <c r="E28" i="1"/>
  <c r="J27" i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E27" i="1"/>
  <c r="K26" i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J26" i="1"/>
  <c r="E26" i="1"/>
  <c r="N25" i="1"/>
  <c r="O25" i="1" s="1"/>
  <c r="P25" i="1" s="1"/>
  <c r="Q25" i="1" s="1"/>
  <c r="R25" i="1" s="1"/>
  <c r="S25" i="1" s="1"/>
  <c r="T25" i="1" s="1"/>
  <c r="U25" i="1" s="1"/>
  <c r="V25" i="1" s="1"/>
  <c r="W25" i="1" s="1"/>
  <c r="J25" i="1"/>
  <c r="K25" i="1" s="1"/>
  <c r="L25" i="1" s="1"/>
  <c r="M25" i="1" s="1"/>
  <c r="E25" i="1"/>
  <c r="J24" i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E24" i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J23" i="1"/>
  <c r="E23" i="1"/>
  <c r="M22" i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K22" i="1"/>
  <c r="L22" i="1" s="1"/>
  <c r="J22" i="1"/>
  <c r="E22" i="1"/>
  <c r="P21" i="1"/>
  <c r="Q21" i="1" s="1"/>
  <c r="R21" i="1" s="1"/>
  <c r="S21" i="1" s="1"/>
  <c r="T21" i="1" s="1"/>
  <c r="U21" i="1" s="1"/>
  <c r="V21" i="1" s="1"/>
  <c r="W21" i="1" s="1"/>
  <c r="J21" i="1"/>
  <c r="K21" i="1" s="1"/>
  <c r="L21" i="1" s="1"/>
  <c r="M21" i="1" s="1"/>
  <c r="N21" i="1" s="1"/>
  <c r="O21" i="1" s="1"/>
  <c r="E21" i="1"/>
  <c r="L20" i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K20" i="1"/>
  <c r="J20" i="1"/>
  <c r="E20" i="1"/>
  <c r="N19" i="1"/>
  <c r="O19" i="1" s="1"/>
  <c r="P19" i="1" s="1"/>
  <c r="Q19" i="1" s="1"/>
  <c r="R19" i="1" s="1"/>
  <c r="S19" i="1" s="1"/>
  <c r="T19" i="1" s="1"/>
  <c r="U19" i="1" s="1"/>
  <c r="V19" i="1" s="1"/>
  <c r="W19" i="1" s="1"/>
  <c r="M19" i="1"/>
  <c r="J19" i="1"/>
  <c r="K19" i="1" s="1"/>
  <c r="L19" i="1" s="1"/>
  <c r="E19" i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J18" i="1"/>
  <c r="E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K17" i="1"/>
  <c r="J17" i="1"/>
  <c r="E17" i="1"/>
  <c r="N16" i="1"/>
  <c r="O16" i="1" s="1"/>
  <c r="P16" i="1" s="1"/>
  <c r="Q16" i="1" s="1"/>
  <c r="R16" i="1" s="1"/>
  <c r="S16" i="1" s="1"/>
  <c r="T16" i="1" s="1"/>
  <c r="U16" i="1" s="1"/>
  <c r="V16" i="1" s="1"/>
  <c r="W16" i="1" s="1"/>
  <c r="M16" i="1"/>
  <c r="J16" i="1"/>
  <c r="K16" i="1" s="1"/>
  <c r="L16" i="1" s="1"/>
  <c r="E16" i="1"/>
  <c r="O15" i="1"/>
  <c r="P15" i="1" s="1"/>
  <c r="Q15" i="1" s="1"/>
  <c r="R15" i="1" s="1"/>
  <c r="S15" i="1" s="1"/>
  <c r="T15" i="1" s="1"/>
  <c r="U15" i="1" s="1"/>
  <c r="V15" i="1" s="1"/>
  <c r="W15" i="1" s="1"/>
  <c r="J15" i="1"/>
  <c r="K15" i="1" s="1"/>
  <c r="L15" i="1" s="1"/>
  <c r="M15" i="1" s="1"/>
  <c r="N15" i="1" s="1"/>
  <c r="E15" i="1"/>
  <c r="Q14" i="1"/>
  <c r="R14" i="1" s="1"/>
  <c r="S14" i="1" s="1"/>
  <c r="T14" i="1" s="1"/>
  <c r="U14" i="1" s="1"/>
  <c r="V14" i="1" s="1"/>
  <c r="W14" i="1" s="1"/>
  <c r="L14" i="1"/>
  <c r="M14" i="1" s="1"/>
  <c r="N14" i="1" s="1"/>
  <c r="O14" i="1" s="1"/>
  <c r="P14" i="1" s="1"/>
  <c r="K14" i="1"/>
  <c r="J14" i="1"/>
  <c r="E14" i="1"/>
  <c r="J13" i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E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J12" i="1"/>
  <c r="E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J11" i="1"/>
  <c r="E11" i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J10" i="1"/>
  <c r="E10" i="1"/>
  <c r="P9" i="1"/>
  <c r="Q9" i="1" s="1"/>
  <c r="R9" i="1" s="1"/>
  <c r="S9" i="1" s="1"/>
  <c r="T9" i="1" s="1"/>
  <c r="U9" i="1" s="1"/>
  <c r="V9" i="1" s="1"/>
  <c r="W9" i="1" s="1"/>
  <c r="J9" i="1"/>
  <c r="K9" i="1" s="1"/>
  <c r="L9" i="1" s="1"/>
  <c r="M9" i="1" s="1"/>
  <c r="N9" i="1" s="1"/>
  <c r="O9" i="1" s="1"/>
  <c r="E9" i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K8" i="1"/>
  <c r="J8" i="1"/>
  <c r="E8" i="1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E7" i="1"/>
  <c r="K6" i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J6" i="1"/>
  <c r="E6" i="1"/>
  <c r="K5" i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J5" i="1"/>
  <c r="E5" i="1"/>
  <c r="N4" i="1"/>
  <c r="O4" i="1" s="1"/>
  <c r="P4" i="1" s="1"/>
  <c r="Q4" i="1" s="1"/>
  <c r="R4" i="1" s="1"/>
  <c r="S4" i="1" s="1"/>
  <c r="T4" i="1" s="1"/>
  <c r="U4" i="1" s="1"/>
  <c r="V4" i="1" s="1"/>
  <c r="W4" i="1" s="1"/>
  <c r="M4" i="1"/>
  <c r="J4" i="1"/>
  <c r="K4" i="1" s="1"/>
  <c r="L4" i="1" s="1"/>
  <c r="E4" i="1"/>
  <c r="J3" i="1"/>
  <c r="E3" i="1"/>
  <c r="E2" i="1"/>
  <c r="K68" i="1" l="1"/>
  <c r="J73" i="1"/>
  <c r="J74" i="1" s="1"/>
  <c r="J75" i="1" s="1"/>
  <c r="J76" i="1" s="1"/>
  <c r="J77" i="1" s="1"/>
  <c r="G70" i="1"/>
  <c r="N39" i="1"/>
  <c r="O39" i="1" s="1"/>
  <c r="P39" i="1" s="1"/>
  <c r="Q39" i="1" s="1"/>
  <c r="R39" i="1" s="1"/>
  <c r="S39" i="1" s="1"/>
  <c r="T39" i="1" s="1"/>
  <c r="U39" i="1" s="1"/>
  <c r="V39" i="1" s="1"/>
  <c r="W39" i="1" s="1"/>
  <c r="E68" i="1"/>
  <c r="J67" i="1"/>
  <c r="K3" i="1"/>
  <c r="J78" i="1" l="1"/>
  <c r="J80" i="1" s="1"/>
  <c r="J81" i="1"/>
  <c r="K67" i="1"/>
  <c r="L3" i="1"/>
  <c r="K73" i="1"/>
  <c r="K74" i="1" s="1"/>
  <c r="K75" i="1" s="1"/>
  <c r="K76" i="1" s="1"/>
  <c r="K77" i="1" s="1"/>
  <c r="K78" i="1" s="1"/>
  <c r="L68" i="1"/>
  <c r="L73" i="1" l="1"/>
  <c r="L74" i="1" s="1"/>
  <c r="L75" i="1" s="1"/>
  <c r="L76" i="1" s="1"/>
  <c r="L77" i="1" s="1"/>
  <c r="L78" i="1" s="1"/>
  <c r="M68" i="1"/>
  <c r="M3" i="1"/>
  <c r="L67" i="1"/>
  <c r="M67" i="1" l="1"/>
  <c r="N3" i="1"/>
  <c r="G71" i="1"/>
  <c r="G72" i="1" s="1"/>
  <c r="N68" i="1"/>
  <c r="M73" i="1"/>
  <c r="M74" i="1" s="1"/>
  <c r="M75" i="1" s="1"/>
  <c r="M76" i="1" s="1"/>
  <c r="M77" i="1" s="1"/>
  <c r="M78" i="1" s="1"/>
  <c r="O73" i="1" l="1"/>
  <c r="O74" i="1" s="1"/>
  <c r="O75" i="1" s="1"/>
  <c r="O76" i="1" s="1"/>
  <c r="O77" i="1" s="1"/>
  <c r="O78" i="1" s="1"/>
  <c r="N73" i="1"/>
  <c r="N74" i="1" s="1"/>
  <c r="N75" i="1" s="1"/>
  <c r="N76" i="1" s="1"/>
  <c r="N77" i="1" s="1"/>
  <c r="N78" i="1" s="1"/>
  <c r="N67" i="1"/>
  <c r="O3" i="1"/>
  <c r="O67" i="1" l="1"/>
  <c r="P3" i="1"/>
  <c r="Q3" i="1" l="1"/>
  <c r="P67" i="1"/>
  <c r="Q67" i="1" l="1"/>
  <c r="R3" i="1"/>
  <c r="S3" i="1" l="1"/>
  <c r="R67" i="1"/>
  <c r="S67" i="1" l="1"/>
  <c r="T3" i="1"/>
  <c r="T67" i="1" l="1"/>
  <c r="U3" i="1"/>
  <c r="U67" i="1" l="1"/>
  <c r="V3" i="1"/>
  <c r="V67" i="1" l="1"/>
  <c r="W3" i="1"/>
  <c r="W67" i="1" s="1"/>
</calcChain>
</file>

<file path=xl/sharedStrings.xml><?xml version="1.0" encoding="utf-8"?>
<sst xmlns="http://schemas.openxmlformats.org/spreadsheetml/2006/main" count="142" uniqueCount="81">
  <si>
    <t>CITY OF SORSOGON (Capital)</t>
  </si>
  <si>
    <t xml:space="preserve"> 168,110 183,793 187,627 191,545 195,545 199,675 </t>
  </si>
  <si>
    <t xml:space="preserve"> Abuyog </t>
  </si>
  <si>
    <t>e</t>
  </si>
  <si>
    <t xml:space="preserve"> Almendras-Cogon (Pob.) </t>
  </si>
  <si>
    <t xml:space="preserve"> Balogo </t>
  </si>
  <si>
    <t xml:space="preserve"> Barayong </t>
  </si>
  <si>
    <t>w</t>
  </si>
  <si>
    <t xml:space="preserve"> Basud </t>
  </si>
  <si>
    <t xml:space="preserve">Bibincahan </t>
  </si>
  <si>
    <t xml:space="preserve">Bitan-o/Dalipay (Pob.)  </t>
  </si>
  <si>
    <t xml:space="preserve">Bucalbucalan </t>
  </si>
  <si>
    <t xml:space="preserve">Buenavista </t>
  </si>
  <si>
    <t xml:space="preserve">Buhatan </t>
  </si>
  <si>
    <t xml:space="preserve">Bulabog </t>
  </si>
  <si>
    <t xml:space="preserve">Burabod (Pob.) </t>
  </si>
  <si>
    <t xml:space="preserve">Cabid-An </t>
  </si>
  <si>
    <t xml:space="preserve">Cambulaga </t>
  </si>
  <si>
    <t xml:space="preserve">Capuy </t>
  </si>
  <si>
    <t xml:space="preserve">Gimaloto </t>
  </si>
  <si>
    <t xml:space="preserve">Guinlajon </t>
  </si>
  <si>
    <t xml:space="preserve">Macabog </t>
  </si>
  <si>
    <t xml:space="preserve">Marinas </t>
  </si>
  <si>
    <t xml:space="preserve">Pamurayan </t>
  </si>
  <si>
    <t xml:space="preserve">Pangpang </t>
  </si>
  <si>
    <t xml:space="preserve">Panlayaan </t>
  </si>
  <si>
    <t xml:space="preserve">Peñafrancia </t>
  </si>
  <si>
    <t xml:space="preserve">Piot (Pob.) </t>
  </si>
  <si>
    <t xml:space="preserve">Polvorista (Pob.) </t>
  </si>
  <si>
    <t xml:space="preserve">Rizal </t>
  </si>
  <si>
    <t xml:space="preserve">Salog (Pob.) </t>
  </si>
  <si>
    <t xml:space="preserve">Salvacion </t>
  </si>
  <si>
    <t xml:space="preserve">Sampaloc (Pob.) </t>
  </si>
  <si>
    <t xml:space="preserve">San Isidro </t>
  </si>
  <si>
    <t xml:space="preserve">San Juan (Roro) </t>
  </si>
  <si>
    <t xml:space="preserve">Sirangan (Pob.) </t>
  </si>
  <si>
    <t xml:space="preserve">Sulucan (Pob.) </t>
  </si>
  <si>
    <t xml:space="preserve">Talisay (Pob.) </t>
  </si>
  <si>
    <t xml:space="preserve">Ticol </t>
  </si>
  <si>
    <t xml:space="preserve">Tugos </t>
  </si>
  <si>
    <t xml:space="preserve"> Balete</t>
  </si>
  <si>
    <t>b</t>
  </si>
  <si>
    <t xml:space="preserve"> Balogo (Bacon)</t>
  </si>
  <si>
    <t xml:space="preserve"> Bato</t>
  </si>
  <si>
    <t xml:space="preserve"> Bon-Ot</t>
  </si>
  <si>
    <t xml:space="preserve"> Bogña</t>
  </si>
  <si>
    <t xml:space="preserve"> Buenavista (Bacon)</t>
  </si>
  <si>
    <t xml:space="preserve"> Cabarbuhan</t>
  </si>
  <si>
    <t xml:space="preserve"> Caricaran</t>
  </si>
  <si>
    <t xml:space="preserve"> Del Rosario</t>
  </si>
  <si>
    <t xml:space="preserve"> Gatbo</t>
  </si>
  <si>
    <t xml:space="preserve"> Jamislagan</t>
  </si>
  <si>
    <t xml:space="preserve"> Maricrum</t>
  </si>
  <si>
    <t xml:space="preserve"> Osiao</t>
  </si>
  <si>
    <t xml:space="preserve"> Poblacion</t>
  </si>
  <si>
    <t xml:space="preserve"> Rawis</t>
  </si>
  <si>
    <t xml:space="preserve"> Salvacion (Bacon)</t>
  </si>
  <si>
    <t xml:space="preserve"> San Isidro (Bacon)</t>
  </si>
  <si>
    <t xml:space="preserve"> San Juan (Bacon)</t>
  </si>
  <si>
    <t xml:space="preserve"> San Pascual</t>
  </si>
  <si>
    <t xml:space="preserve"> San Ramon</t>
  </si>
  <si>
    <t xml:space="preserve"> San Roque</t>
  </si>
  <si>
    <t xml:space="preserve"> San Vicente</t>
  </si>
  <si>
    <t xml:space="preserve"> Santa Cruz</t>
  </si>
  <si>
    <t xml:space="preserve"> Santa Lucia</t>
  </si>
  <si>
    <t xml:space="preserve"> Santo Domingo</t>
  </si>
  <si>
    <t xml:space="preserve"> Santo Niño</t>
  </si>
  <si>
    <t xml:space="preserve"> Sawanga</t>
  </si>
  <si>
    <t xml:space="preserve"> Sugod</t>
  </si>
  <si>
    <t>Total</t>
  </si>
  <si>
    <t>Bacon</t>
  </si>
  <si>
    <t>East</t>
  </si>
  <si>
    <t>West</t>
  </si>
  <si>
    <t>year</t>
  </si>
  <si>
    <t>month</t>
  </si>
  <si>
    <t>week</t>
  </si>
  <si>
    <t>day</t>
  </si>
  <si>
    <t>hour</t>
  </si>
  <si>
    <t>minute</t>
  </si>
  <si>
    <t>Year</t>
  </si>
  <si>
    <t>Projected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</si>
</sst>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0%"/>
    <numFmt numFmtId="168" formatCode="_-* #,##0.0000000_-;\-* #,##0.000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3" applyFont="1"/>
    <xf numFmtId="165" fontId="3" fillId="0" borderId="0" xfId="1" applyNumberFormat="1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3" applyFont="1"/>
    <xf numFmtId="0" fontId="5" fillId="0" borderId="0" xfId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2" fontId="3" fillId="0" borderId="0" xfId="3" applyNumberFormat="1" applyFont="1"/>
    <xf numFmtId="0" fontId="5" fillId="0" borderId="0" xfId="3" applyFont="1"/>
    <xf numFmtId="11" fontId="3" fillId="0" borderId="0" xfId="1" applyNumberFormat="1" applyFont="1" applyFill="1" applyBorder="1" applyAlignment="1">
      <alignment horizontal="left"/>
    </xf>
    <xf numFmtId="165" fontId="3" fillId="0" borderId="0" xfId="1" applyNumberFormat="1" applyFont="1"/>
    <xf numFmtId="0" fontId="3" fillId="0" borderId="0" xfId="1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1" xfId="3" applyFont="1" applyBorder="1"/>
    <xf numFmtId="0" fontId="5" fillId="0" borderId="1" xfId="3" applyFont="1" applyBorder="1" applyAlignment="1">
      <alignment horizontal="right"/>
    </xf>
    <xf numFmtId="0" fontId="3" fillId="0" borderId="0" xfId="3" applyFont="1" applyBorder="1"/>
    <xf numFmtId="165" fontId="5" fillId="0" borderId="0" xfId="1" applyNumberFormat="1" applyFont="1"/>
    <xf numFmtId="3" fontId="3" fillId="0" borderId="0" xfId="0" applyNumberFormat="1" applyFont="1" applyBorder="1"/>
    <xf numFmtId="165" fontId="3" fillId="0" borderId="0" xfId="3" applyNumberFormat="1" applyFont="1"/>
    <xf numFmtId="4" fontId="3" fillId="0" borderId="0" xfId="0" applyNumberFormat="1" applyFont="1"/>
    <xf numFmtId="166" fontId="3" fillId="0" borderId="0" xfId="3" applyNumberFormat="1" applyFont="1"/>
    <xf numFmtId="167" fontId="3" fillId="0" borderId="0" xfId="2" applyNumberFormat="1" applyFont="1"/>
    <xf numFmtId="43" fontId="5" fillId="0" borderId="0" xfId="3" applyNumberFormat="1" applyFont="1"/>
    <xf numFmtId="168" fontId="3" fillId="0" borderId="0" xfId="3" applyNumberFormat="1" applyFont="1"/>
    <xf numFmtId="43" fontId="3" fillId="0" borderId="0" xfId="3" applyNumberFormat="1" applyFont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tawi2 ni angie  March 2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81"/>
  <sheetViews>
    <sheetView tabSelected="1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defaultRowHeight="14.25" x14ac:dyDescent="0.2"/>
  <cols>
    <col min="1" max="1" width="5.7109375" style="1" customWidth="1"/>
    <col min="2" max="2" width="32.7109375" style="1" bestFit="1" customWidth="1"/>
    <col min="3" max="3" width="9.85546875" style="1" bestFit="1" customWidth="1"/>
    <col min="4" max="4" width="5.7109375" style="1" customWidth="1"/>
    <col min="5" max="5" width="7.28515625" style="4" bestFit="1" customWidth="1"/>
    <col min="6" max="6" width="7.85546875" style="1" bestFit="1" customWidth="1"/>
    <col min="7" max="7" width="8.7109375" style="1" bestFit="1" customWidth="1"/>
    <col min="8" max="8" width="9.140625" style="1" customWidth="1"/>
    <col min="9" max="9" width="8.42578125" style="1" customWidth="1"/>
    <col min="10" max="11" width="9.85546875" style="1" customWidth="1"/>
    <col min="12" max="12" width="10.5703125" style="1" customWidth="1"/>
    <col min="13" max="14" width="9.85546875" style="1" customWidth="1"/>
    <col min="15" max="19" width="9.85546875" style="1" bestFit="1" customWidth="1"/>
    <col min="20" max="21" width="9.85546875" style="1" customWidth="1"/>
    <col min="22" max="23" width="9.85546875" style="1" bestFit="1" customWidth="1"/>
    <col min="24" max="16384" width="9.140625" style="1"/>
  </cols>
  <sheetData>
    <row r="1" spans="1:25" ht="15" x14ac:dyDescent="0.25">
      <c r="B1" s="2"/>
      <c r="C1" s="3"/>
      <c r="I1" s="5">
        <v>1.71</v>
      </c>
    </row>
    <row r="2" spans="1:25" ht="15" x14ac:dyDescent="0.25">
      <c r="B2" s="6" t="s">
        <v>0</v>
      </c>
      <c r="C2" s="7">
        <v>182237</v>
      </c>
      <c r="E2" s="4">
        <f>C2/5</f>
        <v>36447.4</v>
      </c>
      <c r="G2" s="8"/>
      <c r="I2" s="9">
        <v>2020</v>
      </c>
      <c r="J2" s="9">
        <v>2021</v>
      </c>
      <c r="K2" s="9">
        <v>2022</v>
      </c>
      <c r="L2" s="9">
        <v>2023</v>
      </c>
      <c r="M2" s="9">
        <v>2024</v>
      </c>
      <c r="N2" s="9">
        <v>2025</v>
      </c>
      <c r="O2" s="9">
        <v>2026</v>
      </c>
      <c r="P2" s="9">
        <v>2027</v>
      </c>
      <c r="Q2" s="9">
        <v>2028</v>
      </c>
      <c r="R2" s="9">
        <v>2029</v>
      </c>
      <c r="S2" s="9">
        <v>2030</v>
      </c>
      <c r="T2" s="9">
        <v>2031</v>
      </c>
      <c r="U2" s="9">
        <v>2032</v>
      </c>
      <c r="V2" s="9">
        <v>2028</v>
      </c>
      <c r="W2" s="9">
        <v>2029</v>
      </c>
      <c r="Y2" s="1" t="s">
        <v>1</v>
      </c>
    </row>
    <row r="3" spans="1:25" x14ac:dyDescent="0.2">
      <c r="A3" s="1">
        <v>1</v>
      </c>
      <c r="B3" s="10" t="s">
        <v>2</v>
      </c>
      <c r="C3" s="3">
        <v>4579</v>
      </c>
      <c r="E3" s="4">
        <f t="shared" ref="E3:E66" si="0">C3/5</f>
        <v>915.8</v>
      </c>
      <c r="G3" s="8" t="s">
        <v>3</v>
      </c>
      <c r="I3" s="3">
        <v>4579</v>
      </c>
      <c r="J3" s="11">
        <f>I3*(1+($I$1/100))</f>
        <v>4657.3008999999993</v>
      </c>
      <c r="K3" s="11">
        <f>J3*(1+($I$1/100))</f>
        <v>4736.9407453899985</v>
      </c>
      <c r="L3" s="11">
        <f t="shared" ref="L3:W18" si="1">K3*(1+($I$1/100))</f>
        <v>4817.9424321361666</v>
      </c>
      <c r="M3" s="11">
        <f t="shared" si="1"/>
        <v>4900.3292477256946</v>
      </c>
      <c r="N3" s="11">
        <f t="shared" si="1"/>
        <v>4984.1248778618037</v>
      </c>
      <c r="O3" s="11">
        <f t="shared" si="1"/>
        <v>5069.3534132732402</v>
      </c>
      <c r="P3" s="11">
        <f t="shared" si="1"/>
        <v>5156.0393566402117</v>
      </c>
      <c r="Q3" s="11">
        <f t="shared" si="1"/>
        <v>5244.2076296387586</v>
      </c>
      <c r="R3" s="11">
        <f t="shared" si="1"/>
        <v>5333.8835801055811</v>
      </c>
      <c r="S3" s="11">
        <f t="shared" si="1"/>
        <v>5425.092989325386</v>
      </c>
      <c r="T3" s="11">
        <f t="shared" si="1"/>
        <v>5517.8620794428498</v>
      </c>
      <c r="U3" s="11">
        <f t="shared" si="1"/>
        <v>5612.217521001322</v>
      </c>
      <c r="V3" s="11">
        <f t="shared" si="1"/>
        <v>5708.1864406104442</v>
      </c>
      <c r="W3" s="11">
        <f t="shared" si="1"/>
        <v>5805.7964287448822</v>
      </c>
    </row>
    <row r="4" spans="1:25" x14ac:dyDescent="0.2">
      <c r="A4" s="1">
        <v>2</v>
      </c>
      <c r="B4" s="12" t="s">
        <v>4</v>
      </c>
      <c r="C4" s="3">
        <v>834</v>
      </c>
      <c r="E4" s="4">
        <f t="shared" si="0"/>
        <v>166.8</v>
      </c>
      <c r="G4" s="8" t="s">
        <v>3</v>
      </c>
      <c r="I4" s="3">
        <v>834</v>
      </c>
      <c r="J4" s="11">
        <f t="shared" ref="J4:W32" si="2">I4*(1+($I$1/100))</f>
        <v>848.26139999999987</v>
      </c>
      <c r="K4" s="11">
        <f t="shared" si="2"/>
        <v>862.76666993999982</v>
      </c>
      <c r="L4" s="11">
        <f t="shared" si="2"/>
        <v>877.5199799959737</v>
      </c>
      <c r="M4" s="11">
        <f t="shared" si="2"/>
        <v>892.52557165390476</v>
      </c>
      <c r="N4" s="11">
        <f t="shared" si="1"/>
        <v>907.78775892918645</v>
      </c>
      <c r="O4" s="11">
        <f t="shared" si="1"/>
        <v>923.31092960687545</v>
      </c>
      <c r="P4" s="11">
        <f t="shared" si="1"/>
        <v>939.09954650315296</v>
      </c>
      <c r="Q4" s="11">
        <f t="shared" si="1"/>
        <v>955.15814874835678</v>
      </c>
      <c r="R4" s="11">
        <f t="shared" si="1"/>
        <v>971.49135309195356</v>
      </c>
      <c r="S4" s="11">
        <f t="shared" si="1"/>
        <v>988.10385522982585</v>
      </c>
      <c r="T4" s="11">
        <f t="shared" si="1"/>
        <v>1005.0004311542558</v>
      </c>
      <c r="U4" s="11">
        <f t="shared" si="1"/>
        <v>1022.1859385269935</v>
      </c>
      <c r="V4" s="11">
        <f t="shared" si="1"/>
        <v>1039.6653180758049</v>
      </c>
      <c r="W4" s="11">
        <f t="shared" si="1"/>
        <v>1057.4435950149011</v>
      </c>
    </row>
    <row r="5" spans="1:25" x14ac:dyDescent="0.2">
      <c r="A5" s="1">
        <v>3</v>
      </c>
      <c r="B5" s="12" t="s">
        <v>5</v>
      </c>
      <c r="C5" s="3">
        <v>7957</v>
      </c>
      <c r="E5" s="4">
        <f t="shared" si="0"/>
        <v>1591.4</v>
      </c>
      <c r="G5" s="8" t="s">
        <v>3</v>
      </c>
      <c r="I5" s="3">
        <v>7957</v>
      </c>
      <c r="J5" s="11">
        <f t="shared" si="2"/>
        <v>8093.064699999999</v>
      </c>
      <c r="K5" s="11">
        <f t="shared" si="2"/>
        <v>8231.4561063699985</v>
      </c>
      <c r="L5" s="11">
        <f t="shared" si="2"/>
        <v>8372.2140057889246</v>
      </c>
      <c r="M5" s="11">
        <f t="shared" si="2"/>
        <v>8515.3788652879139</v>
      </c>
      <c r="N5" s="11">
        <f t="shared" si="1"/>
        <v>8660.991843884336</v>
      </c>
      <c r="O5" s="11">
        <f t="shared" si="1"/>
        <v>8809.0948044147572</v>
      </c>
      <c r="P5" s="11">
        <f t="shared" si="1"/>
        <v>8959.7303255702482</v>
      </c>
      <c r="Q5" s="11">
        <f t="shared" si="1"/>
        <v>9112.9417141374979</v>
      </c>
      <c r="R5" s="11">
        <f t="shared" si="1"/>
        <v>9268.7730174492481</v>
      </c>
      <c r="S5" s="11">
        <f t="shared" si="1"/>
        <v>9427.2690360476299</v>
      </c>
      <c r="T5" s="11">
        <f t="shared" si="1"/>
        <v>9588.4753365640427</v>
      </c>
      <c r="U5" s="11">
        <f t="shared" si="1"/>
        <v>9752.4382648192859</v>
      </c>
      <c r="V5" s="11">
        <f t="shared" si="1"/>
        <v>9919.2049591476953</v>
      </c>
      <c r="W5" s="11">
        <f t="shared" si="1"/>
        <v>10088.823363949119</v>
      </c>
    </row>
    <row r="6" spans="1:25" x14ac:dyDescent="0.2">
      <c r="A6" s="1">
        <v>4</v>
      </c>
      <c r="B6" s="12" t="s">
        <v>6</v>
      </c>
      <c r="C6" s="3">
        <v>983</v>
      </c>
      <c r="E6" s="4">
        <f t="shared" si="0"/>
        <v>196.6</v>
      </c>
      <c r="G6" s="8" t="s">
        <v>7</v>
      </c>
      <c r="I6" s="3">
        <v>983</v>
      </c>
      <c r="J6" s="11">
        <f t="shared" si="2"/>
        <v>999.80929999999989</v>
      </c>
      <c r="K6" s="11">
        <f t="shared" si="2"/>
        <v>1016.9060390299998</v>
      </c>
      <c r="L6" s="11">
        <f t="shared" si="2"/>
        <v>1034.2951322974127</v>
      </c>
      <c r="M6" s="11">
        <f t="shared" si="2"/>
        <v>1051.9815790596983</v>
      </c>
      <c r="N6" s="11">
        <f t="shared" si="1"/>
        <v>1069.9704640616192</v>
      </c>
      <c r="O6" s="11">
        <f t="shared" si="1"/>
        <v>1088.2669589970728</v>
      </c>
      <c r="P6" s="11">
        <f t="shared" si="1"/>
        <v>1106.8763239959226</v>
      </c>
      <c r="Q6" s="11">
        <f t="shared" si="1"/>
        <v>1125.8039091362527</v>
      </c>
      <c r="R6" s="11">
        <f t="shared" si="1"/>
        <v>1145.0551559824826</v>
      </c>
      <c r="S6" s="11">
        <f t="shared" si="1"/>
        <v>1164.6355991497828</v>
      </c>
      <c r="T6" s="11">
        <f t="shared" si="1"/>
        <v>1184.550867895244</v>
      </c>
      <c r="U6" s="11">
        <f t="shared" si="1"/>
        <v>1204.8066877362526</v>
      </c>
      <c r="V6" s="11">
        <f t="shared" si="1"/>
        <v>1225.4088820965424</v>
      </c>
      <c r="W6" s="11">
        <f t="shared" si="1"/>
        <v>1246.3633739803931</v>
      </c>
    </row>
    <row r="7" spans="1:25" x14ac:dyDescent="0.2">
      <c r="A7" s="1">
        <v>5</v>
      </c>
      <c r="B7" s="12" t="s">
        <v>8</v>
      </c>
      <c r="C7" s="3">
        <v>2934</v>
      </c>
      <c r="E7" s="4">
        <f t="shared" si="0"/>
        <v>586.79999999999995</v>
      </c>
      <c r="G7" s="8" t="s">
        <v>7</v>
      </c>
      <c r="I7" s="3">
        <v>2934</v>
      </c>
      <c r="J7" s="11">
        <f t="shared" si="2"/>
        <v>2984.1713999999997</v>
      </c>
      <c r="K7" s="11">
        <f t="shared" si="2"/>
        <v>3035.2007309399992</v>
      </c>
      <c r="L7" s="11">
        <f t="shared" si="2"/>
        <v>3087.1026634390728</v>
      </c>
      <c r="M7" s="11">
        <f t="shared" si="2"/>
        <v>3139.8921189838807</v>
      </c>
      <c r="N7" s="11">
        <f t="shared" si="1"/>
        <v>3193.5842742185046</v>
      </c>
      <c r="O7" s="11">
        <f t="shared" si="1"/>
        <v>3248.1945653076405</v>
      </c>
      <c r="P7" s="11">
        <f t="shared" si="1"/>
        <v>3303.7386923744007</v>
      </c>
      <c r="Q7" s="11">
        <f t="shared" si="1"/>
        <v>3360.2326240140028</v>
      </c>
      <c r="R7" s="11">
        <f t="shared" si="1"/>
        <v>3417.692601884642</v>
      </c>
      <c r="S7" s="11">
        <f t="shared" si="1"/>
        <v>3476.1351453768689</v>
      </c>
      <c r="T7" s="11">
        <f t="shared" si="1"/>
        <v>3535.577056362813</v>
      </c>
      <c r="U7" s="11">
        <f t="shared" si="1"/>
        <v>3596.0354240266165</v>
      </c>
      <c r="V7" s="11">
        <f t="shared" si="1"/>
        <v>3657.5276297774712</v>
      </c>
      <c r="W7" s="11">
        <f t="shared" si="1"/>
        <v>3720.0713522466658</v>
      </c>
    </row>
    <row r="8" spans="1:25" x14ac:dyDescent="0.2">
      <c r="A8" s="1">
        <v>6</v>
      </c>
      <c r="B8" s="12" t="s">
        <v>9</v>
      </c>
      <c r="C8" s="3">
        <v>20618</v>
      </c>
      <c r="E8" s="4">
        <f t="shared" si="0"/>
        <v>4123.6000000000004</v>
      </c>
      <c r="G8" s="8" t="s">
        <v>3</v>
      </c>
      <c r="I8" s="3">
        <v>20618</v>
      </c>
      <c r="J8" s="11">
        <f t="shared" si="2"/>
        <v>20970.567799999997</v>
      </c>
      <c r="K8" s="11">
        <f t="shared" si="2"/>
        <v>21329.164509379996</v>
      </c>
      <c r="L8" s="11">
        <f t="shared" si="2"/>
        <v>21693.893222490391</v>
      </c>
      <c r="M8" s="11">
        <f t="shared" si="2"/>
        <v>22064.858796594974</v>
      </c>
      <c r="N8" s="11">
        <f t="shared" si="1"/>
        <v>22442.167882016747</v>
      </c>
      <c r="O8" s="11">
        <f t="shared" si="1"/>
        <v>22825.92895279923</v>
      </c>
      <c r="P8" s="11">
        <f t="shared" si="1"/>
        <v>23216.252337892092</v>
      </c>
      <c r="Q8" s="11">
        <f t="shared" si="1"/>
        <v>23613.250252870046</v>
      </c>
      <c r="R8" s="11">
        <f t="shared" si="1"/>
        <v>24017.036832194121</v>
      </c>
      <c r="S8" s="11">
        <f t="shared" si="1"/>
        <v>24427.728162024636</v>
      </c>
      <c r="T8" s="11">
        <f t="shared" si="1"/>
        <v>24845.442313595253</v>
      </c>
      <c r="U8" s="11">
        <f t="shared" si="1"/>
        <v>25270.299377157728</v>
      </c>
      <c r="V8" s="11">
        <f t="shared" si="1"/>
        <v>25702.421496507122</v>
      </c>
      <c r="W8" s="11">
        <f t="shared" si="1"/>
        <v>26141.93290409739</v>
      </c>
    </row>
    <row r="9" spans="1:25" x14ac:dyDescent="0.2">
      <c r="A9" s="1">
        <v>7</v>
      </c>
      <c r="B9" s="12" t="s">
        <v>10</v>
      </c>
      <c r="C9" s="3">
        <v>3308</v>
      </c>
      <c r="E9" s="4">
        <f t="shared" si="0"/>
        <v>661.6</v>
      </c>
      <c r="G9" s="8" t="s">
        <v>7</v>
      </c>
      <c r="I9" s="3">
        <v>3308</v>
      </c>
      <c r="J9" s="11">
        <f t="shared" si="2"/>
        <v>3364.5667999999996</v>
      </c>
      <c r="K9" s="11">
        <f t="shared" si="2"/>
        <v>3422.1008922799992</v>
      </c>
      <c r="L9" s="11">
        <f t="shared" si="2"/>
        <v>3480.6188175379871</v>
      </c>
      <c r="M9" s="11">
        <f t="shared" si="2"/>
        <v>3540.1373993178863</v>
      </c>
      <c r="N9" s="11">
        <f t="shared" si="1"/>
        <v>3600.6737488462218</v>
      </c>
      <c r="O9" s="11">
        <f t="shared" si="1"/>
        <v>3662.245269951492</v>
      </c>
      <c r="P9" s="11">
        <f t="shared" si="1"/>
        <v>3724.8696640676621</v>
      </c>
      <c r="Q9" s="11">
        <f t="shared" si="1"/>
        <v>3788.5649353232188</v>
      </c>
      <c r="R9" s="11">
        <f t="shared" si="1"/>
        <v>3853.3493957172454</v>
      </c>
      <c r="S9" s="11">
        <f t="shared" si="1"/>
        <v>3919.2416703840099</v>
      </c>
      <c r="T9" s="11">
        <f t="shared" si="1"/>
        <v>3986.2607029475762</v>
      </c>
      <c r="U9" s="11">
        <f t="shared" si="1"/>
        <v>4054.4257609679794</v>
      </c>
      <c r="V9" s="11">
        <f t="shared" si="1"/>
        <v>4123.7564414805311</v>
      </c>
      <c r="W9" s="11">
        <f t="shared" si="1"/>
        <v>4194.2726766298474</v>
      </c>
    </row>
    <row r="10" spans="1:25" x14ac:dyDescent="0.2">
      <c r="A10" s="1">
        <v>8</v>
      </c>
      <c r="B10" s="12" t="s">
        <v>11</v>
      </c>
      <c r="C10" s="3">
        <v>2566</v>
      </c>
      <c r="E10" s="4">
        <f t="shared" si="0"/>
        <v>513.20000000000005</v>
      </c>
      <c r="G10" s="8" t="s">
        <v>7</v>
      </c>
      <c r="I10" s="3">
        <v>2566</v>
      </c>
      <c r="J10" s="11">
        <f t="shared" si="2"/>
        <v>2609.8785999999996</v>
      </c>
      <c r="K10" s="11">
        <f t="shared" si="2"/>
        <v>2654.5075240599995</v>
      </c>
      <c r="L10" s="11">
        <f t="shared" si="2"/>
        <v>2699.8996027214253</v>
      </c>
      <c r="M10" s="11">
        <f t="shared" si="2"/>
        <v>2746.0678859279615</v>
      </c>
      <c r="N10" s="11">
        <f t="shared" si="1"/>
        <v>2793.0256467773293</v>
      </c>
      <c r="O10" s="11">
        <f t="shared" si="1"/>
        <v>2840.7863853372214</v>
      </c>
      <c r="P10" s="11">
        <f t="shared" si="1"/>
        <v>2889.3638325264874</v>
      </c>
      <c r="Q10" s="11">
        <f t="shared" si="1"/>
        <v>2938.7719540626899</v>
      </c>
      <c r="R10" s="11">
        <f t="shared" si="1"/>
        <v>2989.0249544771618</v>
      </c>
      <c r="S10" s="11">
        <f t="shared" si="1"/>
        <v>3040.1372811987208</v>
      </c>
      <c r="T10" s="11">
        <f t="shared" si="1"/>
        <v>3092.1236287072184</v>
      </c>
      <c r="U10" s="11">
        <f t="shared" si="1"/>
        <v>3144.9989427581113</v>
      </c>
      <c r="V10" s="11">
        <f t="shared" si="1"/>
        <v>3198.7784246792748</v>
      </c>
      <c r="W10" s="11">
        <f t="shared" si="1"/>
        <v>3253.47753574129</v>
      </c>
    </row>
    <row r="11" spans="1:25" x14ac:dyDescent="0.2">
      <c r="A11" s="1">
        <v>9</v>
      </c>
      <c r="B11" s="12" t="s">
        <v>12</v>
      </c>
      <c r="C11" s="3">
        <v>2033</v>
      </c>
      <c r="E11" s="4">
        <f t="shared" si="0"/>
        <v>406.6</v>
      </c>
      <c r="G11" s="8" t="s">
        <v>7</v>
      </c>
      <c r="I11" s="3">
        <v>2033</v>
      </c>
      <c r="J11" s="11">
        <f t="shared" si="2"/>
        <v>2067.7642999999998</v>
      </c>
      <c r="K11" s="11">
        <f t="shared" si="2"/>
        <v>2103.1230695299996</v>
      </c>
      <c r="L11" s="11">
        <f t="shared" si="2"/>
        <v>2139.0864740189622</v>
      </c>
      <c r="M11" s="11">
        <f t="shared" si="2"/>
        <v>2175.6648527246862</v>
      </c>
      <c r="N11" s="11">
        <f t="shared" si="1"/>
        <v>2212.8687217062779</v>
      </c>
      <c r="O11" s="11">
        <f t="shared" si="1"/>
        <v>2250.7087768474548</v>
      </c>
      <c r="P11" s="11">
        <f t="shared" si="1"/>
        <v>2289.195896931546</v>
      </c>
      <c r="Q11" s="11">
        <f t="shared" si="1"/>
        <v>2328.3411467690753</v>
      </c>
      <c r="R11" s="11">
        <f t="shared" si="1"/>
        <v>2368.1557803788264</v>
      </c>
      <c r="S11" s="11">
        <f t="shared" si="1"/>
        <v>2408.6512442233043</v>
      </c>
      <c r="T11" s="11">
        <f t="shared" si="1"/>
        <v>2449.8391804995226</v>
      </c>
      <c r="U11" s="11">
        <f t="shared" si="1"/>
        <v>2491.7314304860643</v>
      </c>
      <c r="V11" s="11">
        <f t="shared" si="1"/>
        <v>2534.3400379473755</v>
      </c>
      <c r="W11" s="11">
        <f t="shared" si="1"/>
        <v>2577.6772525962756</v>
      </c>
    </row>
    <row r="12" spans="1:25" x14ac:dyDescent="0.2">
      <c r="A12" s="1">
        <v>10</v>
      </c>
      <c r="B12" s="12" t="s">
        <v>13</v>
      </c>
      <c r="C12" s="3">
        <v>3859</v>
      </c>
      <c r="E12" s="4">
        <f t="shared" si="0"/>
        <v>771.8</v>
      </c>
      <c r="G12" s="8" t="s">
        <v>3</v>
      </c>
      <c r="I12" s="3">
        <v>3859</v>
      </c>
      <c r="J12" s="11">
        <f t="shared" si="2"/>
        <v>3924.9888999999994</v>
      </c>
      <c r="K12" s="11">
        <f t="shared" si="2"/>
        <v>3992.1062101899988</v>
      </c>
      <c r="L12" s="11">
        <f t="shared" si="2"/>
        <v>4060.3712263842472</v>
      </c>
      <c r="M12" s="11">
        <f t="shared" si="2"/>
        <v>4129.8035743554174</v>
      </c>
      <c r="N12" s="11">
        <f t="shared" si="1"/>
        <v>4200.4232154768943</v>
      </c>
      <c r="O12" s="11">
        <f t="shared" si="1"/>
        <v>4272.2504524615488</v>
      </c>
      <c r="P12" s="11">
        <f t="shared" si="1"/>
        <v>4345.3059351986412</v>
      </c>
      <c r="Q12" s="11">
        <f t="shared" si="1"/>
        <v>4419.610666690538</v>
      </c>
      <c r="R12" s="11">
        <f t="shared" si="1"/>
        <v>4495.1860090909458</v>
      </c>
      <c r="S12" s="11">
        <f t="shared" si="1"/>
        <v>4572.0536898464006</v>
      </c>
      <c r="T12" s="11">
        <f t="shared" si="1"/>
        <v>4650.235807942774</v>
      </c>
      <c r="U12" s="11">
        <f t="shared" si="1"/>
        <v>4729.7548402585953</v>
      </c>
      <c r="V12" s="11">
        <f t="shared" si="1"/>
        <v>4810.6336480270165</v>
      </c>
      <c r="W12" s="11">
        <f t="shared" si="1"/>
        <v>4892.8954834082779</v>
      </c>
    </row>
    <row r="13" spans="1:25" x14ac:dyDescent="0.2">
      <c r="A13" s="1">
        <v>11</v>
      </c>
      <c r="B13" s="12" t="s">
        <v>14</v>
      </c>
      <c r="C13" s="3">
        <v>2487</v>
      </c>
      <c r="E13" s="4">
        <f t="shared" si="0"/>
        <v>497.4</v>
      </c>
      <c r="G13" s="8" t="s">
        <v>7</v>
      </c>
      <c r="I13" s="3">
        <v>2487</v>
      </c>
      <c r="J13" s="11">
        <f t="shared" si="2"/>
        <v>2529.5276999999996</v>
      </c>
      <c r="K13" s="11">
        <f t="shared" si="2"/>
        <v>2572.7826236699993</v>
      </c>
      <c r="L13" s="11">
        <f t="shared" si="2"/>
        <v>2616.7772065347563</v>
      </c>
      <c r="M13" s="11">
        <f t="shared" si="2"/>
        <v>2661.5240967665004</v>
      </c>
      <c r="N13" s="11">
        <f t="shared" si="1"/>
        <v>2707.0361588212072</v>
      </c>
      <c r="O13" s="11">
        <f t="shared" si="1"/>
        <v>2753.3264771370496</v>
      </c>
      <c r="P13" s="11">
        <f t="shared" si="1"/>
        <v>2800.4083598960929</v>
      </c>
      <c r="Q13" s="11">
        <f t="shared" si="1"/>
        <v>2848.2953428503156</v>
      </c>
      <c r="R13" s="11">
        <f t="shared" si="1"/>
        <v>2897.0011932130556</v>
      </c>
      <c r="S13" s="11">
        <f t="shared" si="1"/>
        <v>2946.5399136169985</v>
      </c>
      <c r="T13" s="11">
        <f t="shared" si="1"/>
        <v>2996.9257461398488</v>
      </c>
      <c r="U13" s="11">
        <f t="shared" si="1"/>
        <v>3048.17317639884</v>
      </c>
      <c r="V13" s="11">
        <f t="shared" si="1"/>
        <v>3100.2969377152599</v>
      </c>
      <c r="W13" s="11">
        <f t="shared" si="1"/>
        <v>3153.3120153501904</v>
      </c>
    </row>
    <row r="14" spans="1:25" x14ac:dyDescent="0.2">
      <c r="A14" s="1">
        <v>12</v>
      </c>
      <c r="B14" s="12" t="s">
        <v>15</v>
      </c>
      <c r="C14" s="3">
        <v>2205</v>
      </c>
      <c r="E14" s="4">
        <f t="shared" si="0"/>
        <v>441</v>
      </c>
      <c r="G14" s="8" t="s">
        <v>3</v>
      </c>
      <c r="I14" s="3">
        <v>2205</v>
      </c>
      <c r="J14" s="11">
        <f t="shared" si="2"/>
        <v>2242.7054999999996</v>
      </c>
      <c r="K14" s="11">
        <f t="shared" si="2"/>
        <v>2281.0557640499992</v>
      </c>
      <c r="L14" s="11">
        <f t="shared" si="2"/>
        <v>2320.0618176152539</v>
      </c>
      <c r="M14" s="11">
        <f t="shared" si="2"/>
        <v>2359.7348746964744</v>
      </c>
      <c r="N14" s="11">
        <f t="shared" si="1"/>
        <v>2400.0863410537841</v>
      </c>
      <c r="O14" s="11">
        <f t="shared" si="1"/>
        <v>2441.1278174858035</v>
      </c>
      <c r="P14" s="11">
        <f t="shared" si="1"/>
        <v>2482.8711031648104</v>
      </c>
      <c r="Q14" s="11">
        <f t="shared" si="1"/>
        <v>2525.3281990289283</v>
      </c>
      <c r="R14" s="11">
        <f t="shared" si="1"/>
        <v>2568.5113112323229</v>
      </c>
      <c r="S14" s="11">
        <f t="shared" si="1"/>
        <v>2612.4328546543952</v>
      </c>
      <c r="T14" s="11">
        <f t="shared" si="1"/>
        <v>2657.1054564689853</v>
      </c>
      <c r="U14" s="11">
        <f t="shared" si="1"/>
        <v>2702.5419597746045</v>
      </c>
      <c r="V14" s="11">
        <f t="shared" si="1"/>
        <v>2748.7554272867501</v>
      </c>
      <c r="W14" s="11">
        <f t="shared" si="1"/>
        <v>2795.7591450933533</v>
      </c>
    </row>
    <row r="15" spans="1:25" x14ac:dyDescent="0.2">
      <c r="A15" s="1">
        <v>13</v>
      </c>
      <c r="B15" s="12" t="s">
        <v>16</v>
      </c>
      <c r="C15" s="3">
        <v>8009</v>
      </c>
      <c r="E15" s="4">
        <f t="shared" si="0"/>
        <v>1601.8</v>
      </c>
      <c r="G15" s="8" t="s">
        <v>3</v>
      </c>
      <c r="I15" s="3">
        <v>8009</v>
      </c>
      <c r="J15" s="11">
        <f t="shared" si="2"/>
        <v>8145.9538999999995</v>
      </c>
      <c r="K15" s="11">
        <f t="shared" si="2"/>
        <v>8285.2497116899995</v>
      </c>
      <c r="L15" s="11">
        <f t="shared" si="2"/>
        <v>8426.927481759898</v>
      </c>
      <c r="M15" s="11">
        <f t="shared" si="2"/>
        <v>8571.027941697992</v>
      </c>
      <c r="N15" s="11">
        <f t="shared" si="1"/>
        <v>8717.5925195010259</v>
      </c>
      <c r="O15" s="11">
        <f t="shared" si="1"/>
        <v>8866.6633515844933</v>
      </c>
      <c r="P15" s="11">
        <f t="shared" si="1"/>
        <v>9018.2832948965879</v>
      </c>
      <c r="Q15" s="11">
        <f t="shared" si="1"/>
        <v>9172.4959392393193</v>
      </c>
      <c r="R15" s="11">
        <f t="shared" si="1"/>
        <v>9329.3456198003114</v>
      </c>
      <c r="S15" s="11">
        <f t="shared" si="1"/>
        <v>9488.8774298988956</v>
      </c>
      <c r="T15" s="11">
        <f t="shared" si="1"/>
        <v>9651.137233950165</v>
      </c>
      <c r="U15" s="11">
        <f t="shared" si="1"/>
        <v>9816.171680650712</v>
      </c>
      <c r="V15" s="11">
        <f t="shared" si="1"/>
        <v>9984.0282163898373</v>
      </c>
      <c r="W15" s="11">
        <f t="shared" si="1"/>
        <v>10154.755098890102</v>
      </c>
    </row>
    <row r="16" spans="1:25" x14ac:dyDescent="0.2">
      <c r="A16" s="1">
        <v>14</v>
      </c>
      <c r="B16" s="12" t="s">
        <v>17</v>
      </c>
      <c r="C16" s="3">
        <v>4956</v>
      </c>
      <c r="E16" s="4">
        <f t="shared" si="0"/>
        <v>991.2</v>
      </c>
      <c r="G16" s="8" t="s">
        <v>7</v>
      </c>
      <c r="I16" s="3">
        <v>4956</v>
      </c>
      <c r="J16" s="11">
        <f t="shared" si="2"/>
        <v>5040.7475999999997</v>
      </c>
      <c r="K16" s="11">
        <f t="shared" si="2"/>
        <v>5126.944383959999</v>
      </c>
      <c r="L16" s="11">
        <f t="shared" si="2"/>
        <v>5214.6151329257145</v>
      </c>
      <c r="M16" s="11">
        <f t="shared" si="2"/>
        <v>5303.7850516987437</v>
      </c>
      <c r="N16" s="11">
        <f t="shared" si="1"/>
        <v>5394.4797760827914</v>
      </c>
      <c r="O16" s="11">
        <f t="shared" si="1"/>
        <v>5486.7253802538062</v>
      </c>
      <c r="P16" s="11">
        <f t="shared" si="1"/>
        <v>5580.5483842561453</v>
      </c>
      <c r="Q16" s="11">
        <f t="shared" si="1"/>
        <v>5675.9757616269244</v>
      </c>
      <c r="R16" s="11">
        <f t="shared" si="1"/>
        <v>5773.0349471507443</v>
      </c>
      <c r="S16" s="11">
        <f t="shared" si="1"/>
        <v>5871.7538447470215</v>
      </c>
      <c r="T16" s="11">
        <f t="shared" si="1"/>
        <v>5972.1608354921946</v>
      </c>
      <c r="U16" s="11">
        <f t="shared" si="1"/>
        <v>6074.2847857791103</v>
      </c>
      <c r="V16" s="11">
        <f t="shared" si="1"/>
        <v>6178.1550556159327</v>
      </c>
      <c r="W16" s="11">
        <f t="shared" si="1"/>
        <v>6283.8015070669644</v>
      </c>
    </row>
    <row r="17" spans="1:23" x14ac:dyDescent="0.2">
      <c r="A17" s="1">
        <v>15</v>
      </c>
      <c r="B17" s="12" t="s">
        <v>18</v>
      </c>
      <c r="C17" s="3">
        <v>2608</v>
      </c>
      <c r="E17" s="4">
        <f t="shared" si="0"/>
        <v>521.6</v>
      </c>
      <c r="G17" s="8" t="s">
        <v>7</v>
      </c>
      <c r="I17" s="3">
        <v>2608</v>
      </c>
      <c r="J17" s="11">
        <f t="shared" si="2"/>
        <v>2652.5967999999998</v>
      </c>
      <c r="K17" s="11">
        <f t="shared" si="2"/>
        <v>2697.9562052799997</v>
      </c>
      <c r="L17" s="11">
        <f t="shared" si="2"/>
        <v>2744.0912563902875</v>
      </c>
      <c r="M17" s="11">
        <f t="shared" si="2"/>
        <v>2791.0152168745612</v>
      </c>
      <c r="N17" s="11">
        <f t="shared" si="1"/>
        <v>2838.7415770831158</v>
      </c>
      <c r="O17" s="11">
        <f t="shared" si="1"/>
        <v>2887.2840580512366</v>
      </c>
      <c r="P17" s="11">
        <f t="shared" si="1"/>
        <v>2936.6566154439124</v>
      </c>
      <c r="Q17" s="11">
        <f t="shared" si="1"/>
        <v>2986.873443568003</v>
      </c>
      <c r="R17" s="11">
        <f t="shared" si="1"/>
        <v>3037.9489794530155</v>
      </c>
      <c r="S17" s="11">
        <f t="shared" si="1"/>
        <v>3089.8979070016617</v>
      </c>
      <c r="T17" s="11">
        <f t="shared" si="1"/>
        <v>3142.7351612113898</v>
      </c>
      <c r="U17" s="11">
        <f t="shared" si="1"/>
        <v>3196.4759324681045</v>
      </c>
      <c r="V17" s="11">
        <f t="shared" si="1"/>
        <v>3251.1356709133088</v>
      </c>
      <c r="W17" s="11">
        <f t="shared" si="1"/>
        <v>3306.7300908859261</v>
      </c>
    </row>
    <row r="18" spans="1:23" x14ac:dyDescent="0.2">
      <c r="A18" s="1">
        <v>16</v>
      </c>
      <c r="B18" s="12" t="s">
        <v>19</v>
      </c>
      <c r="C18" s="3">
        <v>1029</v>
      </c>
      <c r="E18" s="4">
        <f t="shared" si="0"/>
        <v>205.8</v>
      </c>
      <c r="G18" s="8" t="s">
        <v>7</v>
      </c>
      <c r="I18" s="3">
        <v>1029</v>
      </c>
      <c r="J18" s="11">
        <f t="shared" si="2"/>
        <v>1046.5958999999998</v>
      </c>
      <c r="K18" s="11">
        <f t="shared" si="2"/>
        <v>1064.4926898899996</v>
      </c>
      <c r="L18" s="11">
        <f t="shared" si="2"/>
        <v>1082.6955148871184</v>
      </c>
      <c r="M18" s="11">
        <f t="shared" si="2"/>
        <v>1101.2096081916879</v>
      </c>
      <c r="N18" s="11">
        <f t="shared" si="1"/>
        <v>1120.0402924917657</v>
      </c>
      <c r="O18" s="11">
        <f t="shared" si="1"/>
        <v>1139.1929814933749</v>
      </c>
      <c r="P18" s="11">
        <f t="shared" si="1"/>
        <v>1158.6731814769114</v>
      </c>
      <c r="Q18" s="11">
        <f t="shared" si="1"/>
        <v>1178.4864928801665</v>
      </c>
      <c r="R18" s="11">
        <f t="shared" si="1"/>
        <v>1198.6386119084173</v>
      </c>
      <c r="S18" s="11">
        <f t="shared" si="1"/>
        <v>1219.135332172051</v>
      </c>
      <c r="T18" s="11">
        <f t="shared" si="1"/>
        <v>1239.9825463521929</v>
      </c>
      <c r="U18" s="11">
        <f t="shared" si="1"/>
        <v>1261.1862478948153</v>
      </c>
      <c r="V18" s="11">
        <f t="shared" si="1"/>
        <v>1282.7525327338165</v>
      </c>
      <c r="W18" s="11">
        <f t="shared" si="1"/>
        <v>1304.6876010435647</v>
      </c>
    </row>
    <row r="19" spans="1:23" x14ac:dyDescent="0.2">
      <c r="A19" s="1">
        <v>17</v>
      </c>
      <c r="B19" s="12" t="s">
        <v>20</v>
      </c>
      <c r="C19" s="3">
        <v>5228</v>
      </c>
      <c r="E19" s="4">
        <f t="shared" si="0"/>
        <v>1045.5999999999999</v>
      </c>
      <c r="G19" s="8" t="s">
        <v>7</v>
      </c>
      <c r="I19" s="3">
        <v>5228</v>
      </c>
      <c r="J19" s="11">
        <f t="shared" si="2"/>
        <v>5317.398799999999</v>
      </c>
      <c r="K19" s="11">
        <f t="shared" si="2"/>
        <v>5408.3263194799983</v>
      </c>
      <c r="L19" s="11">
        <f t="shared" si="2"/>
        <v>5500.8086995431058</v>
      </c>
      <c r="M19" s="11">
        <f t="shared" si="2"/>
        <v>5594.8725283052927</v>
      </c>
      <c r="N19" s="11">
        <f t="shared" si="2"/>
        <v>5690.5448485393126</v>
      </c>
      <c r="O19" s="11">
        <f t="shared" si="2"/>
        <v>5787.8531654493345</v>
      </c>
      <c r="P19" s="11">
        <f t="shared" si="2"/>
        <v>5886.8254545785176</v>
      </c>
      <c r="Q19" s="11">
        <f t="shared" si="2"/>
        <v>5987.4901698518097</v>
      </c>
      <c r="R19" s="11">
        <f t="shared" si="2"/>
        <v>6089.8762517562755</v>
      </c>
      <c r="S19" s="11">
        <f t="shared" si="2"/>
        <v>6194.0131356613074</v>
      </c>
      <c r="T19" s="11">
        <f t="shared" si="2"/>
        <v>6299.930760281115</v>
      </c>
      <c r="U19" s="11">
        <f t="shared" si="2"/>
        <v>6407.6595762819215</v>
      </c>
      <c r="V19" s="11">
        <f t="shared" si="2"/>
        <v>6517.2305550363417</v>
      </c>
      <c r="W19" s="11">
        <f t="shared" si="2"/>
        <v>6628.6751975274628</v>
      </c>
    </row>
    <row r="20" spans="1:23" x14ac:dyDescent="0.2">
      <c r="A20" s="1">
        <v>18</v>
      </c>
      <c r="B20" s="12" t="s">
        <v>21</v>
      </c>
      <c r="C20" s="3">
        <v>4392</v>
      </c>
      <c r="E20" s="4">
        <f t="shared" si="0"/>
        <v>878.4</v>
      </c>
      <c r="G20" s="8" t="s">
        <v>7</v>
      </c>
      <c r="I20" s="3">
        <v>4392</v>
      </c>
      <c r="J20" s="11">
        <f t="shared" si="2"/>
        <v>4467.1031999999996</v>
      </c>
      <c r="K20" s="11">
        <f t="shared" si="2"/>
        <v>4543.4906647199987</v>
      </c>
      <c r="L20" s="11">
        <f t="shared" si="2"/>
        <v>4621.1843550867097</v>
      </c>
      <c r="M20" s="11">
        <f t="shared" si="2"/>
        <v>4700.2066075586918</v>
      </c>
      <c r="N20" s="11">
        <f t="shared" si="2"/>
        <v>4780.5801405479451</v>
      </c>
      <c r="O20" s="11">
        <f t="shared" si="2"/>
        <v>4862.3280609513149</v>
      </c>
      <c r="P20" s="11">
        <f t="shared" si="2"/>
        <v>4945.4738707935821</v>
      </c>
      <c r="Q20" s="11">
        <f t="shared" si="2"/>
        <v>5030.0414739841517</v>
      </c>
      <c r="R20" s="11">
        <f t="shared" si="2"/>
        <v>5116.0551831892799</v>
      </c>
      <c r="S20" s="11">
        <f t="shared" si="2"/>
        <v>5203.5397268218157</v>
      </c>
      <c r="T20" s="11">
        <f t="shared" si="2"/>
        <v>5292.5202561504684</v>
      </c>
      <c r="U20" s="11">
        <f t="shared" si="2"/>
        <v>5383.022352530641</v>
      </c>
      <c r="V20" s="11">
        <f t="shared" si="2"/>
        <v>5475.072034758914</v>
      </c>
      <c r="W20" s="11">
        <f t="shared" si="2"/>
        <v>5568.6957665532909</v>
      </c>
    </row>
    <row r="21" spans="1:23" x14ac:dyDescent="0.2">
      <c r="A21" s="1">
        <v>19</v>
      </c>
      <c r="B21" s="12" t="s">
        <v>22</v>
      </c>
      <c r="C21" s="3">
        <v>919</v>
      </c>
      <c r="E21" s="4">
        <f t="shared" si="0"/>
        <v>183.8</v>
      </c>
      <c r="G21" s="8" t="s">
        <v>3</v>
      </c>
      <c r="I21" s="3">
        <v>919</v>
      </c>
      <c r="J21" s="11">
        <f t="shared" si="2"/>
        <v>934.71489999999994</v>
      </c>
      <c r="K21" s="11">
        <f t="shared" si="2"/>
        <v>950.69852478999985</v>
      </c>
      <c r="L21" s="11">
        <f t="shared" si="2"/>
        <v>966.95546956390876</v>
      </c>
      <c r="M21" s="11">
        <f t="shared" si="2"/>
        <v>983.49040809345149</v>
      </c>
      <c r="N21" s="11">
        <f t="shared" si="2"/>
        <v>1000.3080940718494</v>
      </c>
      <c r="O21" s="11">
        <f t="shared" si="2"/>
        <v>1017.4133624804779</v>
      </c>
      <c r="P21" s="11">
        <f t="shared" si="2"/>
        <v>1034.811130978894</v>
      </c>
      <c r="Q21" s="11">
        <f t="shared" si="2"/>
        <v>1052.5064013186329</v>
      </c>
      <c r="R21" s="11">
        <f t="shared" si="2"/>
        <v>1070.5042607811815</v>
      </c>
      <c r="S21" s="11">
        <f t="shared" si="2"/>
        <v>1088.8098836405395</v>
      </c>
      <c r="T21" s="11">
        <f t="shared" si="2"/>
        <v>1107.4285326507927</v>
      </c>
      <c r="U21" s="11">
        <f t="shared" si="2"/>
        <v>1126.3655605591211</v>
      </c>
      <c r="V21" s="11">
        <f t="shared" si="2"/>
        <v>1145.6264116446821</v>
      </c>
      <c r="W21" s="11">
        <f t="shared" si="2"/>
        <v>1165.216623283806</v>
      </c>
    </row>
    <row r="22" spans="1:23" x14ac:dyDescent="0.2">
      <c r="A22" s="1">
        <v>20</v>
      </c>
      <c r="B22" s="12" t="s">
        <v>23</v>
      </c>
      <c r="C22" s="3">
        <v>2328</v>
      </c>
      <c r="E22" s="4">
        <f t="shared" si="0"/>
        <v>465.6</v>
      </c>
      <c r="G22" s="8" t="s">
        <v>7</v>
      </c>
      <c r="I22" s="3">
        <v>2328</v>
      </c>
      <c r="J22" s="11">
        <f t="shared" si="2"/>
        <v>2367.8087999999998</v>
      </c>
      <c r="K22" s="11">
        <f t="shared" si="2"/>
        <v>2408.2983304799995</v>
      </c>
      <c r="L22" s="11">
        <f t="shared" si="2"/>
        <v>2449.4802319312071</v>
      </c>
      <c r="M22" s="11">
        <f t="shared" si="2"/>
        <v>2491.3663438972303</v>
      </c>
      <c r="N22" s="11">
        <f t="shared" si="2"/>
        <v>2533.9687083778726</v>
      </c>
      <c r="O22" s="11">
        <f t="shared" si="2"/>
        <v>2577.299573291134</v>
      </c>
      <c r="P22" s="11">
        <f t="shared" si="2"/>
        <v>2621.3713959944121</v>
      </c>
      <c r="Q22" s="11">
        <f t="shared" si="2"/>
        <v>2666.1968468659161</v>
      </c>
      <c r="R22" s="11">
        <f t="shared" si="2"/>
        <v>2711.7888129473231</v>
      </c>
      <c r="S22" s="11">
        <f t="shared" si="2"/>
        <v>2758.1604016487222</v>
      </c>
      <c r="T22" s="11">
        <f t="shared" si="2"/>
        <v>2805.3249445169149</v>
      </c>
      <c r="U22" s="11">
        <f t="shared" si="2"/>
        <v>2853.2960010681541</v>
      </c>
      <c r="V22" s="11">
        <f t="shared" si="2"/>
        <v>2902.0873626864191</v>
      </c>
      <c r="W22" s="11">
        <f t="shared" si="2"/>
        <v>2951.7130565883567</v>
      </c>
    </row>
    <row r="23" spans="1:23" x14ac:dyDescent="0.2">
      <c r="A23" s="1">
        <v>21</v>
      </c>
      <c r="B23" s="12" t="s">
        <v>24</v>
      </c>
      <c r="C23" s="3">
        <v>10200</v>
      </c>
      <c r="E23" s="4">
        <f t="shared" si="0"/>
        <v>2040</v>
      </c>
      <c r="G23" s="8" t="s">
        <v>7</v>
      </c>
      <c r="I23" s="3">
        <v>10200</v>
      </c>
      <c r="J23" s="11">
        <f t="shared" si="2"/>
        <v>10374.419999999998</v>
      </c>
      <c r="K23" s="11">
        <f t="shared" si="2"/>
        <v>10551.822581999997</v>
      </c>
      <c r="L23" s="11">
        <f t="shared" si="2"/>
        <v>10732.258748152195</v>
      </c>
      <c r="M23" s="11">
        <f t="shared" si="2"/>
        <v>10915.780372745596</v>
      </c>
      <c r="N23" s="11">
        <f t="shared" si="2"/>
        <v>11102.440217119543</v>
      </c>
      <c r="O23" s="11">
        <f t="shared" si="2"/>
        <v>11292.291944832286</v>
      </c>
      <c r="P23" s="11">
        <f t="shared" si="2"/>
        <v>11485.390137088918</v>
      </c>
      <c r="Q23" s="11">
        <f t="shared" si="2"/>
        <v>11681.790308433137</v>
      </c>
      <c r="R23" s="11">
        <f t="shared" si="2"/>
        <v>11881.548922707343</v>
      </c>
      <c r="S23" s="11">
        <f t="shared" si="2"/>
        <v>12084.723409285638</v>
      </c>
      <c r="T23" s="11">
        <f t="shared" si="2"/>
        <v>12291.372179584421</v>
      </c>
      <c r="U23" s="11">
        <f t="shared" si="2"/>
        <v>12501.554643855314</v>
      </c>
      <c r="V23" s="11">
        <f t="shared" si="2"/>
        <v>12715.331228265239</v>
      </c>
      <c r="W23" s="11">
        <f t="shared" si="2"/>
        <v>12932.763392268573</v>
      </c>
    </row>
    <row r="24" spans="1:23" x14ac:dyDescent="0.2">
      <c r="A24" s="1">
        <v>22</v>
      </c>
      <c r="B24" s="12" t="s">
        <v>25</v>
      </c>
      <c r="C24" s="3">
        <v>1591</v>
      </c>
      <c r="E24" s="4">
        <f t="shared" si="0"/>
        <v>318.2</v>
      </c>
      <c r="G24" s="8" t="s">
        <v>7</v>
      </c>
      <c r="I24" s="3">
        <v>1591</v>
      </c>
      <c r="J24" s="11">
        <f t="shared" si="2"/>
        <v>1618.2060999999999</v>
      </c>
      <c r="K24" s="11">
        <f t="shared" si="2"/>
        <v>1645.8774243099997</v>
      </c>
      <c r="L24" s="11">
        <f t="shared" si="2"/>
        <v>1674.0219282657006</v>
      </c>
      <c r="M24" s="11">
        <f t="shared" si="2"/>
        <v>1702.6477032390439</v>
      </c>
      <c r="N24" s="11">
        <f t="shared" si="2"/>
        <v>1731.7629789644313</v>
      </c>
      <c r="O24" s="11">
        <f t="shared" si="2"/>
        <v>1761.376125904723</v>
      </c>
      <c r="P24" s="11">
        <f t="shared" si="2"/>
        <v>1791.4956576576935</v>
      </c>
      <c r="Q24" s="11">
        <f t="shared" si="2"/>
        <v>1822.13023340364</v>
      </c>
      <c r="R24" s="11">
        <f t="shared" si="2"/>
        <v>1853.2886603948421</v>
      </c>
      <c r="S24" s="11">
        <f t="shared" si="2"/>
        <v>1884.9798964875936</v>
      </c>
      <c r="T24" s="11">
        <f t="shared" si="2"/>
        <v>1917.2130527175311</v>
      </c>
      <c r="U24" s="11">
        <f t="shared" si="2"/>
        <v>1949.9973959190006</v>
      </c>
      <c r="V24" s="11">
        <f t="shared" si="2"/>
        <v>1983.3423513892153</v>
      </c>
      <c r="W24" s="11">
        <f t="shared" si="2"/>
        <v>2017.2575055979707</v>
      </c>
    </row>
    <row r="25" spans="1:23" x14ac:dyDescent="0.2">
      <c r="A25" s="1">
        <v>23</v>
      </c>
      <c r="B25" s="12" t="s">
        <v>26</v>
      </c>
      <c r="C25" s="3">
        <v>2076</v>
      </c>
      <c r="E25" s="4">
        <f t="shared" si="0"/>
        <v>415.2</v>
      </c>
      <c r="G25" s="8" t="s">
        <v>7</v>
      </c>
      <c r="I25" s="3">
        <v>2076</v>
      </c>
      <c r="J25" s="11">
        <f t="shared" si="2"/>
        <v>2111.4995999999996</v>
      </c>
      <c r="K25" s="11">
        <f t="shared" si="2"/>
        <v>2147.6062431599994</v>
      </c>
      <c r="L25" s="11">
        <f t="shared" si="2"/>
        <v>2184.3303099180353</v>
      </c>
      <c r="M25" s="11">
        <f t="shared" si="2"/>
        <v>2221.6823582176335</v>
      </c>
      <c r="N25" s="11">
        <f t="shared" si="2"/>
        <v>2259.6731265431549</v>
      </c>
      <c r="O25" s="11">
        <f t="shared" si="2"/>
        <v>2298.3135370070427</v>
      </c>
      <c r="P25" s="11">
        <f t="shared" si="2"/>
        <v>2337.6146984898628</v>
      </c>
      <c r="Q25" s="11">
        <f t="shared" si="2"/>
        <v>2377.5879098340392</v>
      </c>
      <c r="R25" s="11">
        <f t="shared" si="2"/>
        <v>2418.2446630922009</v>
      </c>
      <c r="S25" s="11">
        <f t="shared" si="2"/>
        <v>2459.5966468310771</v>
      </c>
      <c r="T25" s="11">
        <f t="shared" si="2"/>
        <v>2501.6557494918884</v>
      </c>
      <c r="U25" s="11">
        <f t="shared" si="2"/>
        <v>2544.4340628081995</v>
      </c>
      <c r="V25" s="11">
        <f t="shared" si="2"/>
        <v>2587.9438852822195</v>
      </c>
      <c r="W25" s="11">
        <f t="shared" si="2"/>
        <v>2632.1977257205453</v>
      </c>
    </row>
    <row r="26" spans="1:23" x14ac:dyDescent="0.2">
      <c r="A26" s="1">
        <v>24</v>
      </c>
      <c r="B26" s="12" t="s">
        <v>27</v>
      </c>
      <c r="C26" s="3">
        <v>2562</v>
      </c>
      <c r="E26" s="4">
        <f t="shared" si="0"/>
        <v>512.4</v>
      </c>
      <c r="G26" s="8" t="s">
        <v>7</v>
      </c>
      <c r="I26" s="3">
        <v>2562</v>
      </c>
      <c r="J26" s="11">
        <f t="shared" si="2"/>
        <v>2605.8101999999999</v>
      </c>
      <c r="K26" s="11">
        <f t="shared" si="2"/>
        <v>2650.3695544199995</v>
      </c>
      <c r="L26" s="11">
        <f t="shared" si="2"/>
        <v>2695.6908738005814</v>
      </c>
      <c r="M26" s="11">
        <f t="shared" si="2"/>
        <v>2741.7871877425709</v>
      </c>
      <c r="N26" s="11">
        <f t="shared" si="2"/>
        <v>2788.6717486529687</v>
      </c>
      <c r="O26" s="11">
        <f t="shared" si="2"/>
        <v>2836.3580355549343</v>
      </c>
      <c r="P26" s="11">
        <f t="shared" si="2"/>
        <v>2884.8597579629236</v>
      </c>
      <c r="Q26" s="11">
        <f t="shared" si="2"/>
        <v>2934.1908598240893</v>
      </c>
      <c r="R26" s="11">
        <f t="shared" si="2"/>
        <v>2984.3655235270808</v>
      </c>
      <c r="S26" s="11">
        <f t="shared" si="2"/>
        <v>3035.3981739793935</v>
      </c>
      <c r="T26" s="11">
        <f t="shared" si="2"/>
        <v>3087.3034827544407</v>
      </c>
      <c r="U26" s="11">
        <f t="shared" si="2"/>
        <v>3140.0963723095415</v>
      </c>
      <c r="V26" s="11">
        <f t="shared" si="2"/>
        <v>3193.7920202760342</v>
      </c>
      <c r="W26" s="11">
        <f t="shared" si="2"/>
        <v>3248.4058638227539</v>
      </c>
    </row>
    <row r="27" spans="1:23" x14ac:dyDescent="0.2">
      <c r="A27" s="1">
        <v>25</v>
      </c>
      <c r="B27" s="12" t="s">
        <v>28</v>
      </c>
      <c r="C27" s="3">
        <v>566</v>
      </c>
      <c r="E27" s="4">
        <f t="shared" si="0"/>
        <v>113.2</v>
      </c>
      <c r="G27" s="8" t="s">
        <v>3</v>
      </c>
      <c r="I27" s="3">
        <v>566</v>
      </c>
      <c r="J27" s="11">
        <f t="shared" si="2"/>
        <v>575.67859999999996</v>
      </c>
      <c r="K27" s="11">
        <f t="shared" si="2"/>
        <v>585.52270405999991</v>
      </c>
      <c r="L27" s="11">
        <f t="shared" si="2"/>
        <v>595.53514229942584</v>
      </c>
      <c r="M27" s="11">
        <f t="shared" si="2"/>
        <v>605.71879323274595</v>
      </c>
      <c r="N27" s="11">
        <f t="shared" si="2"/>
        <v>616.07658459702589</v>
      </c>
      <c r="O27" s="11">
        <f t="shared" si="2"/>
        <v>626.61149419363494</v>
      </c>
      <c r="P27" s="11">
        <f t="shared" si="2"/>
        <v>637.32655074434604</v>
      </c>
      <c r="Q27" s="11">
        <f t="shared" si="2"/>
        <v>648.22483476207424</v>
      </c>
      <c r="R27" s="11">
        <f t="shared" si="2"/>
        <v>659.30947943650563</v>
      </c>
      <c r="S27" s="11">
        <f t="shared" si="2"/>
        <v>670.58367153486984</v>
      </c>
      <c r="T27" s="11">
        <f t="shared" si="2"/>
        <v>682.05065231811602</v>
      </c>
      <c r="U27" s="11">
        <f t="shared" si="2"/>
        <v>693.71371847275577</v>
      </c>
      <c r="V27" s="11">
        <f t="shared" si="2"/>
        <v>705.57622305863981</v>
      </c>
      <c r="W27" s="11">
        <f t="shared" si="2"/>
        <v>717.64157647294246</v>
      </c>
    </row>
    <row r="28" spans="1:23" x14ac:dyDescent="0.2">
      <c r="A28" s="1">
        <v>26</v>
      </c>
      <c r="B28" s="12" t="s">
        <v>29</v>
      </c>
      <c r="C28" s="3">
        <v>3618</v>
      </c>
      <c r="E28" s="4">
        <f t="shared" si="0"/>
        <v>723.6</v>
      </c>
      <c r="G28" s="8" t="s">
        <v>7</v>
      </c>
      <c r="I28" s="3">
        <v>3618</v>
      </c>
      <c r="J28" s="11">
        <f t="shared" si="2"/>
        <v>3679.8677999999995</v>
      </c>
      <c r="K28" s="11">
        <f t="shared" si="2"/>
        <v>3742.7935393799989</v>
      </c>
      <c r="L28" s="11">
        <f t="shared" si="2"/>
        <v>3806.7953089033967</v>
      </c>
      <c r="M28" s="11">
        <f t="shared" si="2"/>
        <v>3871.8915086856446</v>
      </c>
      <c r="N28" s="11">
        <f t="shared" si="2"/>
        <v>3938.1008534841685</v>
      </c>
      <c r="O28" s="11">
        <f t="shared" si="2"/>
        <v>4005.4423780787474</v>
      </c>
      <c r="P28" s="11">
        <f t="shared" si="2"/>
        <v>4073.9354427438934</v>
      </c>
      <c r="Q28" s="11">
        <f t="shared" si="2"/>
        <v>4143.5997388148135</v>
      </c>
      <c r="R28" s="11">
        <f t="shared" si="2"/>
        <v>4214.455294348546</v>
      </c>
      <c r="S28" s="11">
        <f t="shared" si="2"/>
        <v>4286.5224798819054</v>
      </c>
      <c r="T28" s="11">
        <f t="shared" si="2"/>
        <v>4359.8220142878854</v>
      </c>
      <c r="U28" s="11">
        <f t="shared" si="2"/>
        <v>4434.3749707322077</v>
      </c>
      <c r="V28" s="11">
        <f t="shared" si="2"/>
        <v>4510.2027827317279</v>
      </c>
      <c r="W28" s="11">
        <f t="shared" si="2"/>
        <v>4587.3272503164399</v>
      </c>
    </row>
    <row r="29" spans="1:23" x14ac:dyDescent="0.2">
      <c r="A29" s="1">
        <v>27</v>
      </c>
      <c r="B29" s="12" t="s">
        <v>30</v>
      </c>
      <c r="C29" s="3">
        <v>2811</v>
      </c>
      <c r="E29" s="4">
        <f t="shared" si="0"/>
        <v>562.20000000000005</v>
      </c>
      <c r="G29" s="8" t="s">
        <v>3</v>
      </c>
      <c r="I29" s="3">
        <v>2811</v>
      </c>
      <c r="J29" s="11">
        <f t="shared" si="2"/>
        <v>2859.0680999999995</v>
      </c>
      <c r="K29" s="11">
        <f t="shared" si="2"/>
        <v>2907.9581645099993</v>
      </c>
      <c r="L29" s="11">
        <f t="shared" si="2"/>
        <v>2957.68424912312</v>
      </c>
      <c r="M29" s="11">
        <f t="shared" si="2"/>
        <v>3008.2606497831252</v>
      </c>
      <c r="N29" s="11">
        <f t="shared" si="2"/>
        <v>3059.7019068944164</v>
      </c>
      <c r="O29" s="11">
        <f t="shared" si="2"/>
        <v>3112.0228095023108</v>
      </c>
      <c r="P29" s="11">
        <f t="shared" si="2"/>
        <v>3165.2383995447999</v>
      </c>
      <c r="Q29" s="11">
        <f t="shared" si="2"/>
        <v>3219.3639761770155</v>
      </c>
      <c r="R29" s="11">
        <f t="shared" si="2"/>
        <v>3274.4151001696423</v>
      </c>
      <c r="S29" s="11">
        <f t="shared" si="2"/>
        <v>3330.4075983825428</v>
      </c>
      <c r="T29" s="11">
        <f t="shared" si="2"/>
        <v>3387.3575683148838</v>
      </c>
      <c r="U29" s="11">
        <f t="shared" si="2"/>
        <v>3445.2813827330679</v>
      </c>
      <c r="V29" s="11">
        <f t="shared" si="2"/>
        <v>3504.1956943778027</v>
      </c>
      <c r="W29" s="11">
        <f t="shared" si="2"/>
        <v>3564.1174407516628</v>
      </c>
    </row>
    <row r="30" spans="1:23" x14ac:dyDescent="0.2">
      <c r="A30" s="1">
        <v>28</v>
      </c>
      <c r="B30" s="12" t="s">
        <v>31</v>
      </c>
      <c r="C30" s="3">
        <v>841</v>
      </c>
      <c r="E30" s="4">
        <f t="shared" si="0"/>
        <v>168.2</v>
      </c>
      <c r="G30" s="8" t="s">
        <v>7</v>
      </c>
      <c r="I30" s="3">
        <v>841</v>
      </c>
      <c r="J30" s="11">
        <f t="shared" si="2"/>
        <v>855.38109999999995</v>
      </c>
      <c r="K30" s="11">
        <f t="shared" si="2"/>
        <v>870.00811680999982</v>
      </c>
      <c r="L30" s="11">
        <f t="shared" si="2"/>
        <v>884.88525560745074</v>
      </c>
      <c r="M30" s="11">
        <f t="shared" si="2"/>
        <v>900.01679347833806</v>
      </c>
      <c r="N30" s="11">
        <f t="shared" si="2"/>
        <v>915.40708064681758</v>
      </c>
      <c r="O30" s="11">
        <f t="shared" si="2"/>
        <v>931.06054172587801</v>
      </c>
      <c r="P30" s="11">
        <f t="shared" si="2"/>
        <v>946.98167698939039</v>
      </c>
      <c r="Q30" s="11">
        <f t="shared" si="2"/>
        <v>963.17506366590885</v>
      </c>
      <c r="R30" s="11">
        <f t="shared" si="2"/>
        <v>979.64535725459575</v>
      </c>
      <c r="S30" s="11">
        <f t="shared" si="2"/>
        <v>996.39729286364923</v>
      </c>
      <c r="T30" s="11">
        <f t="shared" si="2"/>
        <v>1013.4356865716176</v>
      </c>
      <c r="U30" s="11">
        <f t="shared" si="2"/>
        <v>1030.7654368119922</v>
      </c>
      <c r="V30" s="11">
        <f t="shared" si="2"/>
        <v>1048.3915257814772</v>
      </c>
      <c r="W30" s="11">
        <f t="shared" si="2"/>
        <v>1066.3190208723404</v>
      </c>
    </row>
    <row r="31" spans="1:23" x14ac:dyDescent="0.2">
      <c r="A31" s="1">
        <v>29</v>
      </c>
      <c r="B31" s="12" t="s">
        <v>32</v>
      </c>
      <c r="C31" s="3">
        <v>4594</v>
      </c>
      <c r="E31" s="4">
        <f t="shared" si="0"/>
        <v>918.8</v>
      </c>
      <c r="G31" s="8" t="s">
        <v>3</v>
      </c>
      <c r="I31" s="3">
        <v>4594</v>
      </c>
      <c r="J31" s="11">
        <f t="shared" si="2"/>
        <v>4672.5573999999997</v>
      </c>
      <c r="K31" s="11">
        <f t="shared" si="2"/>
        <v>4752.4581315399992</v>
      </c>
      <c r="L31" s="11">
        <f t="shared" si="2"/>
        <v>4833.7251655893324</v>
      </c>
      <c r="M31" s="11">
        <f t="shared" si="2"/>
        <v>4916.3818659209091</v>
      </c>
      <c r="N31" s="11">
        <f t="shared" si="2"/>
        <v>5000.4519958281562</v>
      </c>
      <c r="O31" s="11">
        <f t="shared" si="2"/>
        <v>5085.9597249568169</v>
      </c>
      <c r="P31" s="11">
        <f t="shared" si="2"/>
        <v>5172.9296362535779</v>
      </c>
      <c r="Q31" s="11">
        <f t="shared" si="2"/>
        <v>5261.3867330335133</v>
      </c>
      <c r="R31" s="11">
        <f t="shared" si="2"/>
        <v>5351.3564461683854</v>
      </c>
      <c r="S31" s="11">
        <f t="shared" si="2"/>
        <v>5442.864641397864</v>
      </c>
      <c r="T31" s="11">
        <f t="shared" si="2"/>
        <v>5535.9376267657672</v>
      </c>
      <c r="U31" s="11">
        <f t="shared" si="2"/>
        <v>5630.6021601834609</v>
      </c>
      <c r="V31" s="11">
        <f t="shared" si="2"/>
        <v>5726.8854571225975</v>
      </c>
      <c r="W31" s="11">
        <f t="shared" si="2"/>
        <v>5824.8151984393935</v>
      </c>
    </row>
    <row r="32" spans="1:23" x14ac:dyDescent="0.2">
      <c r="A32" s="1">
        <v>30</v>
      </c>
      <c r="B32" s="12" t="s">
        <v>33</v>
      </c>
      <c r="C32" s="3">
        <v>1776</v>
      </c>
      <c r="E32" s="4">
        <f t="shared" si="0"/>
        <v>355.2</v>
      </c>
      <c r="G32" s="8" t="s">
        <v>7</v>
      </c>
      <c r="I32" s="3">
        <v>1776</v>
      </c>
      <c r="J32" s="11">
        <f t="shared" si="2"/>
        <v>1806.3695999999998</v>
      </c>
      <c r="K32" s="11">
        <f t="shared" si="2"/>
        <v>1837.2585201599995</v>
      </c>
      <c r="L32" s="11">
        <f t="shared" si="2"/>
        <v>1868.6756408547353</v>
      </c>
      <c r="M32" s="11">
        <f t="shared" si="2"/>
        <v>1900.6299943133511</v>
      </c>
      <c r="N32" s="11">
        <f t="shared" si="2"/>
        <v>1933.1307672161092</v>
      </c>
      <c r="O32" s="11">
        <f t="shared" si="2"/>
        <v>1966.1873033355046</v>
      </c>
      <c r="P32" s="11">
        <f t="shared" si="2"/>
        <v>1999.8091062225415</v>
      </c>
      <c r="Q32" s="11">
        <f t="shared" si="2"/>
        <v>2034.0058419389468</v>
      </c>
      <c r="R32" s="11">
        <f t="shared" si="2"/>
        <v>2068.7873418361028</v>
      </c>
      <c r="S32" s="11">
        <f t="shared" si="2"/>
        <v>2104.1636053815</v>
      </c>
      <c r="T32" s="11">
        <f t="shared" si="2"/>
        <v>2140.1448030335237</v>
      </c>
      <c r="U32" s="11">
        <f t="shared" si="2"/>
        <v>2176.7412791653965</v>
      </c>
      <c r="V32" s="11">
        <f t="shared" si="2"/>
        <v>2213.9635550391245</v>
      </c>
      <c r="W32" s="11">
        <f t="shared" ref="W32:W66" si="3">V32*(1+($I$1/100))</f>
        <v>2251.822331830293</v>
      </c>
    </row>
    <row r="33" spans="1:23" x14ac:dyDescent="0.2">
      <c r="A33" s="1">
        <v>31</v>
      </c>
      <c r="B33" s="12" t="s">
        <v>34</v>
      </c>
      <c r="C33" s="3">
        <v>5389</v>
      </c>
      <c r="E33" s="4">
        <f t="shared" si="0"/>
        <v>1077.8</v>
      </c>
      <c r="G33" s="8" t="s">
        <v>3</v>
      </c>
      <c r="I33" s="3">
        <v>5389</v>
      </c>
      <c r="J33" s="11">
        <f t="shared" ref="J33:V52" si="4">I33*(1+($I$1/100))</f>
        <v>5481.1518999999998</v>
      </c>
      <c r="K33" s="11">
        <f t="shared" si="4"/>
        <v>5574.8795974899995</v>
      </c>
      <c r="L33" s="11">
        <f t="shared" si="4"/>
        <v>5670.2100386070779</v>
      </c>
      <c r="M33" s="11">
        <f t="shared" si="4"/>
        <v>5767.1706302672583</v>
      </c>
      <c r="N33" s="11">
        <f t="shared" si="4"/>
        <v>5865.7892480448281</v>
      </c>
      <c r="O33" s="11">
        <f t="shared" si="4"/>
        <v>5966.0942441863945</v>
      </c>
      <c r="P33" s="11">
        <f t="shared" si="4"/>
        <v>6068.1144557619809</v>
      </c>
      <c r="Q33" s="11">
        <f t="shared" si="4"/>
        <v>6171.8792129555104</v>
      </c>
      <c r="R33" s="11">
        <f t="shared" si="4"/>
        <v>6277.4183474970487</v>
      </c>
      <c r="S33" s="11">
        <f t="shared" si="4"/>
        <v>6384.7622012392476</v>
      </c>
      <c r="T33" s="11">
        <f t="shared" si="4"/>
        <v>6493.941634880438</v>
      </c>
      <c r="U33" s="11">
        <f t="shared" si="4"/>
        <v>6604.9880368368931</v>
      </c>
      <c r="V33" s="11">
        <f t="shared" si="4"/>
        <v>6717.9333322668035</v>
      </c>
      <c r="W33" s="11">
        <f t="shared" si="3"/>
        <v>6832.8099922485653</v>
      </c>
    </row>
    <row r="34" spans="1:23" x14ac:dyDescent="0.2">
      <c r="A34" s="1">
        <v>32</v>
      </c>
      <c r="B34" s="12" t="s">
        <v>35</v>
      </c>
      <c r="C34" s="3">
        <v>2271</v>
      </c>
      <c r="E34" s="4">
        <f t="shared" si="0"/>
        <v>454.2</v>
      </c>
      <c r="G34" s="8" t="s">
        <v>3</v>
      </c>
      <c r="I34" s="3">
        <v>2271</v>
      </c>
      <c r="J34" s="11">
        <f t="shared" si="4"/>
        <v>2309.8340999999996</v>
      </c>
      <c r="K34" s="11">
        <f t="shared" si="4"/>
        <v>2349.3322631099995</v>
      </c>
      <c r="L34" s="11">
        <f t="shared" si="4"/>
        <v>2389.5058448091804</v>
      </c>
      <c r="M34" s="11">
        <f t="shared" si="4"/>
        <v>2430.3663947554173</v>
      </c>
      <c r="N34" s="11">
        <f t="shared" si="4"/>
        <v>2471.9256601057346</v>
      </c>
      <c r="O34" s="11">
        <f t="shared" si="4"/>
        <v>2514.1955888935422</v>
      </c>
      <c r="P34" s="11">
        <f t="shared" si="4"/>
        <v>2557.1883334636213</v>
      </c>
      <c r="Q34" s="11">
        <f t="shared" si="4"/>
        <v>2600.9162539658491</v>
      </c>
      <c r="R34" s="11">
        <f t="shared" si="4"/>
        <v>2645.3919219086647</v>
      </c>
      <c r="S34" s="11">
        <f t="shared" si="4"/>
        <v>2690.6281237733024</v>
      </c>
      <c r="T34" s="11">
        <f t="shared" si="4"/>
        <v>2736.6378646898256</v>
      </c>
      <c r="U34" s="11">
        <f t="shared" si="4"/>
        <v>2783.4343721760215</v>
      </c>
      <c r="V34" s="11">
        <f t="shared" si="4"/>
        <v>2831.0310999402313</v>
      </c>
      <c r="W34" s="11">
        <f t="shared" si="3"/>
        <v>2879.4417317492089</v>
      </c>
    </row>
    <row r="35" spans="1:23" x14ac:dyDescent="0.2">
      <c r="A35" s="1">
        <v>33</v>
      </c>
      <c r="B35" s="12" t="s">
        <v>36</v>
      </c>
      <c r="C35" s="3">
        <v>592</v>
      </c>
      <c r="E35" s="4">
        <f t="shared" si="0"/>
        <v>118.4</v>
      </c>
      <c r="G35" s="8" t="s">
        <v>3</v>
      </c>
      <c r="I35" s="3">
        <v>592</v>
      </c>
      <c r="J35" s="11">
        <f t="shared" si="4"/>
        <v>602.12319999999988</v>
      </c>
      <c r="K35" s="11">
        <f t="shared" si="4"/>
        <v>612.41950671999984</v>
      </c>
      <c r="L35" s="11">
        <f t="shared" si="4"/>
        <v>622.89188028491174</v>
      </c>
      <c r="M35" s="11">
        <f t="shared" si="4"/>
        <v>633.54333143778365</v>
      </c>
      <c r="N35" s="11">
        <f t="shared" si="4"/>
        <v>644.37692240536967</v>
      </c>
      <c r="O35" s="11">
        <f t="shared" si="4"/>
        <v>655.39576777850141</v>
      </c>
      <c r="P35" s="11">
        <f t="shared" si="4"/>
        <v>666.60303540751374</v>
      </c>
      <c r="Q35" s="11">
        <f t="shared" si="4"/>
        <v>678.00194731298211</v>
      </c>
      <c r="R35" s="11">
        <f t="shared" si="4"/>
        <v>689.59578061203399</v>
      </c>
      <c r="S35" s="11">
        <f t="shared" si="4"/>
        <v>701.3878684604997</v>
      </c>
      <c r="T35" s="11">
        <f t="shared" si="4"/>
        <v>713.38160101117421</v>
      </c>
      <c r="U35" s="11">
        <f t="shared" si="4"/>
        <v>725.58042638846518</v>
      </c>
      <c r="V35" s="11">
        <f t="shared" si="4"/>
        <v>737.98785167970789</v>
      </c>
      <c r="W35" s="11">
        <f t="shared" si="3"/>
        <v>750.60744394343078</v>
      </c>
    </row>
    <row r="36" spans="1:23" x14ac:dyDescent="0.2">
      <c r="A36" s="1">
        <v>34</v>
      </c>
      <c r="B36" s="12" t="s">
        <v>37</v>
      </c>
      <c r="C36" s="3">
        <v>2634</v>
      </c>
      <c r="E36" s="4">
        <f t="shared" si="0"/>
        <v>526.79999999999995</v>
      </c>
      <c r="G36" s="8" t="s">
        <v>7</v>
      </c>
      <c r="I36" s="3">
        <v>2634</v>
      </c>
      <c r="J36" s="11">
        <f t="shared" si="4"/>
        <v>2679.0413999999996</v>
      </c>
      <c r="K36" s="11">
        <f t="shared" si="4"/>
        <v>2724.8530079399993</v>
      </c>
      <c r="L36" s="11">
        <f t="shared" si="4"/>
        <v>2771.4479943757729</v>
      </c>
      <c r="M36" s="11">
        <f t="shared" si="4"/>
        <v>2818.8397550795985</v>
      </c>
      <c r="N36" s="11">
        <f t="shared" si="4"/>
        <v>2867.0419148914593</v>
      </c>
      <c r="O36" s="11">
        <f t="shared" si="4"/>
        <v>2916.0683316361028</v>
      </c>
      <c r="P36" s="11">
        <f t="shared" si="4"/>
        <v>2965.93310010708</v>
      </c>
      <c r="Q36" s="11">
        <f t="shared" si="4"/>
        <v>3016.6505561189106</v>
      </c>
      <c r="R36" s="11">
        <f t="shared" si="4"/>
        <v>3068.2352806285435</v>
      </c>
      <c r="S36" s="11">
        <f t="shared" si="4"/>
        <v>3120.7021039272913</v>
      </c>
      <c r="T36" s="11">
        <f t="shared" si="4"/>
        <v>3174.0661099044478</v>
      </c>
      <c r="U36" s="11">
        <f t="shared" si="4"/>
        <v>3228.3426403838134</v>
      </c>
      <c r="V36" s="11">
        <f t="shared" si="4"/>
        <v>3283.5472995343762</v>
      </c>
      <c r="W36" s="11">
        <f t="shared" si="3"/>
        <v>3339.6959583564135</v>
      </c>
    </row>
    <row r="37" spans="1:23" x14ac:dyDescent="0.2">
      <c r="A37" s="1">
        <v>35</v>
      </c>
      <c r="B37" s="12" t="s">
        <v>38</v>
      </c>
      <c r="C37" s="3">
        <v>2300</v>
      </c>
      <c r="E37" s="4">
        <f t="shared" si="0"/>
        <v>460</v>
      </c>
      <c r="G37" s="8" t="s">
        <v>7</v>
      </c>
      <c r="I37" s="3">
        <v>2300</v>
      </c>
      <c r="J37" s="11">
        <f t="shared" si="4"/>
        <v>2339.33</v>
      </c>
      <c r="K37" s="11">
        <f t="shared" si="4"/>
        <v>2379.3325429999995</v>
      </c>
      <c r="L37" s="11">
        <f t="shared" si="4"/>
        <v>2420.0191294852993</v>
      </c>
      <c r="M37" s="11">
        <f t="shared" si="4"/>
        <v>2461.4014565994976</v>
      </c>
      <c r="N37" s="11">
        <f t="shared" si="4"/>
        <v>2503.4914215073486</v>
      </c>
      <c r="O37" s="11">
        <f t="shared" si="4"/>
        <v>2546.3011248151238</v>
      </c>
      <c r="P37" s="11">
        <f t="shared" si="4"/>
        <v>2589.8428740494624</v>
      </c>
      <c r="Q37" s="11">
        <f t="shared" si="4"/>
        <v>2634.1291871957078</v>
      </c>
      <c r="R37" s="11">
        <f t="shared" si="4"/>
        <v>2679.1727962967543</v>
      </c>
      <c r="S37" s="11">
        <f t="shared" si="4"/>
        <v>2724.9866511134287</v>
      </c>
      <c r="T37" s="11">
        <f t="shared" si="4"/>
        <v>2771.5839228474679</v>
      </c>
      <c r="U37" s="11">
        <f t="shared" si="4"/>
        <v>2818.9780079281591</v>
      </c>
      <c r="V37" s="11">
        <f t="shared" si="4"/>
        <v>2867.1825318637302</v>
      </c>
      <c r="W37" s="11">
        <f t="shared" si="3"/>
        <v>2916.2113531585996</v>
      </c>
    </row>
    <row r="38" spans="1:23" x14ac:dyDescent="0.2">
      <c r="A38" s="1">
        <v>36</v>
      </c>
      <c r="B38" s="12" t="s">
        <v>39</v>
      </c>
      <c r="C38" s="3">
        <v>3209</v>
      </c>
      <c r="E38" s="4">
        <f t="shared" si="0"/>
        <v>641.79999999999995</v>
      </c>
      <c r="G38" s="8" t="s">
        <v>7</v>
      </c>
      <c r="I38" s="3">
        <v>3209</v>
      </c>
      <c r="J38" s="11">
        <f t="shared" si="4"/>
        <v>3263.8738999999996</v>
      </c>
      <c r="K38" s="11">
        <f t="shared" si="4"/>
        <v>3319.6861436899994</v>
      </c>
      <c r="L38" s="11">
        <f t="shared" si="4"/>
        <v>3376.4527767470981</v>
      </c>
      <c r="M38" s="11">
        <f t="shared" si="4"/>
        <v>3434.1901192294731</v>
      </c>
      <c r="N38" s="11">
        <f t="shared" si="4"/>
        <v>3492.9147702682967</v>
      </c>
      <c r="O38" s="11">
        <f t="shared" si="4"/>
        <v>3552.6436128398841</v>
      </c>
      <c r="P38" s="11">
        <f t="shared" si="4"/>
        <v>3613.3938186194459</v>
      </c>
      <c r="Q38" s="11">
        <f t="shared" si="4"/>
        <v>3675.1828529178379</v>
      </c>
      <c r="R38" s="11">
        <f t="shared" si="4"/>
        <v>3738.0284797027325</v>
      </c>
      <c r="S38" s="11">
        <f t="shared" si="4"/>
        <v>3801.9487667056487</v>
      </c>
      <c r="T38" s="11">
        <f t="shared" si="4"/>
        <v>3866.962090616315</v>
      </c>
      <c r="U38" s="11">
        <f t="shared" si="4"/>
        <v>3933.0871423658537</v>
      </c>
      <c r="V38" s="11">
        <f t="shared" si="4"/>
        <v>4000.3429325003094</v>
      </c>
      <c r="W38" s="11">
        <f t="shared" si="3"/>
        <v>4068.7487966460644</v>
      </c>
    </row>
    <row r="39" spans="1:23" x14ac:dyDescent="0.2">
      <c r="A39" s="1">
        <v>37</v>
      </c>
      <c r="B39" s="13" t="s">
        <v>40</v>
      </c>
      <c r="C39" s="3">
        <v>2880</v>
      </c>
      <c r="E39" s="4">
        <f t="shared" si="0"/>
        <v>576</v>
      </c>
      <c r="G39" s="8" t="s">
        <v>41</v>
      </c>
      <c r="I39" s="3">
        <v>2880</v>
      </c>
      <c r="J39" s="11">
        <f t="shared" si="4"/>
        <v>2929.2479999999996</v>
      </c>
      <c r="K39" s="11">
        <f t="shared" si="4"/>
        <v>2979.3381407999991</v>
      </c>
      <c r="L39" s="11">
        <f t="shared" si="4"/>
        <v>3030.2848230076788</v>
      </c>
      <c r="M39" s="11">
        <f t="shared" si="4"/>
        <v>3082.1026934811098</v>
      </c>
      <c r="N39" s="11">
        <f t="shared" si="4"/>
        <v>3134.8066495396365</v>
      </c>
      <c r="O39" s="11">
        <f t="shared" si="4"/>
        <v>3188.411843246764</v>
      </c>
      <c r="P39" s="11">
        <f t="shared" si="4"/>
        <v>3242.9336857662834</v>
      </c>
      <c r="Q39" s="11">
        <f t="shared" si="4"/>
        <v>3298.3878517928865</v>
      </c>
      <c r="R39" s="11">
        <f t="shared" si="4"/>
        <v>3354.7902840585443</v>
      </c>
      <c r="S39" s="11">
        <f t="shared" si="4"/>
        <v>3412.1571979159453</v>
      </c>
      <c r="T39" s="11">
        <f t="shared" si="4"/>
        <v>3470.5050860003075</v>
      </c>
      <c r="U39" s="11">
        <f t="shared" si="4"/>
        <v>3529.8507229709126</v>
      </c>
      <c r="V39" s="11">
        <f t="shared" si="4"/>
        <v>3590.2111703337146</v>
      </c>
      <c r="W39" s="11">
        <f t="shared" si="3"/>
        <v>3651.6037813464209</v>
      </c>
    </row>
    <row r="40" spans="1:23" x14ac:dyDescent="0.2">
      <c r="A40" s="1">
        <v>38</v>
      </c>
      <c r="B40" s="13" t="s">
        <v>42</v>
      </c>
      <c r="C40" s="3">
        <v>534</v>
      </c>
      <c r="E40" s="4">
        <f t="shared" si="0"/>
        <v>106.8</v>
      </c>
      <c r="G40" s="8" t="s">
        <v>41</v>
      </c>
      <c r="I40" s="3">
        <v>534</v>
      </c>
      <c r="J40" s="11">
        <f t="shared" si="4"/>
        <v>543.13139999999999</v>
      </c>
      <c r="K40" s="11">
        <f t="shared" si="4"/>
        <v>552.41894693999996</v>
      </c>
      <c r="L40" s="11">
        <f t="shared" si="4"/>
        <v>561.86531093267388</v>
      </c>
      <c r="M40" s="11">
        <f t="shared" si="4"/>
        <v>571.47320774962259</v>
      </c>
      <c r="N40" s="11">
        <f t="shared" si="4"/>
        <v>581.24539960214111</v>
      </c>
      <c r="O40" s="11">
        <f t="shared" si="4"/>
        <v>591.18469593533769</v>
      </c>
      <c r="P40" s="11">
        <f t="shared" si="4"/>
        <v>601.29395423583185</v>
      </c>
      <c r="Q40" s="11">
        <f t="shared" si="4"/>
        <v>611.57608085326456</v>
      </c>
      <c r="R40" s="11">
        <f t="shared" si="4"/>
        <v>622.03403183585533</v>
      </c>
      <c r="S40" s="11">
        <f t="shared" si="4"/>
        <v>632.67081378024841</v>
      </c>
      <c r="T40" s="11">
        <f t="shared" si="4"/>
        <v>643.48948469589061</v>
      </c>
      <c r="U40" s="11">
        <f t="shared" si="4"/>
        <v>654.49315488419029</v>
      </c>
      <c r="V40" s="11">
        <f t="shared" si="4"/>
        <v>665.68498783270991</v>
      </c>
      <c r="W40" s="11">
        <f t="shared" si="3"/>
        <v>677.06820112464914</v>
      </c>
    </row>
    <row r="41" spans="1:23" x14ac:dyDescent="0.2">
      <c r="A41" s="1">
        <v>39</v>
      </c>
      <c r="B41" s="13" t="s">
        <v>43</v>
      </c>
      <c r="C41" s="3">
        <v>1853</v>
      </c>
      <c r="E41" s="4">
        <f t="shared" si="0"/>
        <v>370.6</v>
      </c>
      <c r="G41" s="8" t="s">
        <v>41</v>
      </c>
      <c r="I41" s="3">
        <v>1853</v>
      </c>
      <c r="J41" s="11">
        <f t="shared" si="4"/>
        <v>1884.6862999999998</v>
      </c>
      <c r="K41" s="11">
        <f t="shared" si="4"/>
        <v>1916.9144357299997</v>
      </c>
      <c r="L41" s="11">
        <f t="shared" si="4"/>
        <v>1949.6936725809826</v>
      </c>
      <c r="M41" s="11">
        <f t="shared" si="4"/>
        <v>1983.0334343821171</v>
      </c>
      <c r="N41" s="11">
        <f t="shared" si="4"/>
        <v>2016.943306110051</v>
      </c>
      <c r="O41" s="11">
        <f t="shared" si="4"/>
        <v>2051.4330366445329</v>
      </c>
      <c r="P41" s="11">
        <f t="shared" si="4"/>
        <v>2086.5125415711541</v>
      </c>
      <c r="Q41" s="11">
        <f t="shared" si="4"/>
        <v>2122.1919060320206</v>
      </c>
      <c r="R41" s="11">
        <f t="shared" si="4"/>
        <v>2158.4813876251678</v>
      </c>
      <c r="S41" s="11">
        <f t="shared" si="4"/>
        <v>2195.3914193535579</v>
      </c>
      <c r="T41" s="11">
        <f t="shared" si="4"/>
        <v>2232.9326126245037</v>
      </c>
      <c r="U41" s="11">
        <f t="shared" si="4"/>
        <v>2271.1157603003826</v>
      </c>
      <c r="V41" s="11">
        <f t="shared" si="4"/>
        <v>2309.9518398015189</v>
      </c>
      <c r="W41" s="11">
        <f t="shared" si="3"/>
        <v>2349.4520162621247</v>
      </c>
    </row>
    <row r="42" spans="1:23" x14ac:dyDescent="0.2">
      <c r="A42" s="1">
        <v>40</v>
      </c>
      <c r="B42" s="13" t="s">
        <v>44</v>
      </c>
      <c r="C42" s="3">
        <v>638</v>
      </c>
      <c r="E42" s="4">
        <f t="shared" si="0"/>
        <v>127.6</v>
      </c>
      <c r="G42" s="8" t="s">
        <v>41</v>
      </c>
      <c r="I42" s="3">
        <v>638</v>
      </c>
      <c r="J42" s="11">
        <f t="shared" si="4"/>
        <v>648.9097999999999</v>
      </c>
      <c r="K42" s="11">
        <f t="shared" si="4"/>
        <v>660.00615757999981</v>
      </c>
      <c r="L42" s="11">
        <f t="shared" si="4"/>
        <v>671.29226287461779</v>
      </c>
      <c r="M42" s="11">
        <f t="shared" si="4"/>
        <v>682.77136056977372</v>
      </c>
      <c r="N42" s="11">
        <f t="shared" si="4"/>
        <v>694.44675083551681</v>
      </c>
      <c r="O42" s="11">
        <f t="shared" si="4"/>
        <v>706.32179027480402</v>
      </c>
      <c r="P42" s="11">
        <f t="shared" si="4"/>
        <v>718.39989288850313</v>
      </c>
      <c r="Q42" s="11">
        <f t="shared" si="4"/>
        <v>730.6845310568965</v>
      </c>
      <c r="R42" s="11">
        <f t="shared" si="4"/>
        <v>743.17923653796936</v>
      </c>
      <c r="S42" s="11">
        <f t="shared" si="4"/>
        <v>755.88760148276856</v>
      </c>
      <c r="T42" s="11">
        <f t="shared" si="4"/>
        <v>768.81327946812382</v>
      </c>
      <c r="U42" s="11">
        <f t="shared" si="4"/>
        <v>781.95998654702862</v>
      </c>
      <c r="V42" s="11">
        <f t="shared" si="4"/>
        <v>795.33150231698278</v>
      </c>
      <c r="W42" s="11">
        <f t="shared" si="3"/>
        <v>808.9316710066031</v>
      </c>
    </row>
    <row r="43" spans="1:23" x14ac:dyDescent="0.2">
      <c r="A43" s="1">
        <v>41</v>
      </c>
      <c r="B43" s="13" t="s">
        <v>45</v>
      </c>
      <c r="C43" s="3">
        <v>1621</v>
      </c>
      <c r="E43" s="4">
        <f t="shared" si="0"/>
        <v>324.2</v>
      </c>
      <c r="G43" s="8" t="s">
        <v>41</v>
      </c>
      <c r="I43" s="3">
        <v>1621</v>
      </c>
      <c r="J43" s="11">
        <f t="shared" si="4"/>
        <v>1648.7190999999998</v>
      </c>
      <c r="K43" s="11">
        <f t="shared" si="4"/>
        <v>1676.9121966099997</v>
      </c>
      <c r="L43" s="11">
        <f t="shared" si="4"/>
        <v>1705.5873951720305</v>
      </c>
      <c r="M43" s="11">
        <f t="shared" si="4"/>
        <v>1734.7529396294719</v>
      </c>
      <c r="N43" s="11">
        <f t="shared" si="4"/>
        <v>1764.4172148971356</v>
      </c>
      <c r="O43" s="11">
        <f t="shared" si="4"/>
        <v>1794.5887492718764</v>
      </c>
      <c r="P43" s="11">
        <f t="shared" si="4"/>
        <v>1825.2762168844254</v>
      </c>
      <c r="Q43" s="11">
        <f t="shared" si="4"/>
        <v>1856.4884401931488</v>
      </c>
      <c r="R43" s="11">
        <f t="shared" si="4"/>
        <v>1888.2343925204514</v>
      </c>
      <c r="S43" s="11">
        <f t="shared" si="4"/>
        <v>1920.5232006325509</v>
      </c>
      <c r="T43" s="11">
        <f t="shared" si="4"/>
        <v>1953.3641473633672</v>
      </c>
      <c r="U43" s="11">
        <f t="shared" si="4"/>
        <v>1986.7666742832805</v>
      </c>
      <c r="V43" s="11">
        <f t="shared" si="4"/>
        <v>2020.7403844135245</v>
      </c>
      <c r="W43" s="11">
        <f t="shared" si="3"/>
        <v>2055.2950449869954</v>
      </c>
    </row>
    <row r="44" spans="1:23" x14ac:dyDescent="0.2">
      <c r="A44" s="1">
        <v>42</v>
      </c>
      <c r="B44" s="13" t="s">
        <v>46</v>
      </c>
      <c r="C44" s="3">
        <v>1419</v>
      </c>
      <c r="E44" s="4">
        <f t="shared" si="0"/>
        <v>283.8</v>
      </c>
      <c r="G44" s="8" t="s">
        <v>41</v>
      </c>
      <c r="I44" s="3">
        <v>1419</v>
      </c>
      <c r="J44" s="11">
        <f t="shared" si="4"/>
        <v>1443.2648999999999</v>
      </c>
      <c r="K44" s="11">
        <f t="shared" si="4"/>
        <v>1467.9447297899997</v>
      </c>
      <c r="L44" s="11">
        <f t="shared" si="4"/>
        <v>1493.0465846694085</v>
      </c>
      <c r="M44" s="11">
        <f t="shared" si="4"/>
        <v>1518.5776812672552</v>
      </c>
      <c r="N44" s="11">
        <f t="shared" si="4"/>
        <v>1544.5453596169252</v>
      </c>
      <c r="O44" s="11">
        <f t="shared" si="4"/>
        <v>1570.9570852663744</v>
      </c>
      <c r="P44" s="11">
        <f t="shared" si="4"/>
        <v>1597.8204514244292</v>
      </c>
      <c r="Q44" s="11">
        <f t="shared" si="4"/>
        <v>1625.1431811437867</v>
      </c>
      <c r="R44" s="11">
        <f t="shared" si="4"/>
        <v>1652.9331295413454</v>
      </c>
      <c r="S44" s="11">
        <f t="shared" si="4"/>
        <v>1681.1982860565022</v>
      </c>
      <c r="T44" s="11">
        <f t="shared" si="4"/>
        <v>1709.9467767480683</v>
      </c>
      <c r="U44" s="11">
        <f t="shared" si="4"/>
        <v>1739.1868666304601</v>
      </c>
      <c r="V44" s="11">
        <f t="shared" si="4"/>
        <v>1768.9269620498408</v>
      </c>
      <c r="W44" s="11">
        <f t="shared" si="3"/>
        <v>1799.1756131008929</v>
      </c>
    </row>
    <row r="45" spans="1:23" x14ac:dyDescent="0.2">
      <c r="A45" s="1">
        <v>43</v>
      </c>
      <c r="B45" s="13" t="s">
        <v>47</v>
      </c>
      <c r="C45" s="3">
        <v>941</v>
      </c>
      <c r="E45" s="4">
        <f t="shared" si="0"/>
        <v>188.2</v>
      </c>
      <c r="G45" s="8" t="s">
        <v>41</v>
      </c>
      <c r="I45" s="3">
        <v>941</v>
      </c>
      <c r="J45" s="11">
        <f t="shared" si="4"/>
        <v>957.09109999999987</v>
      </c>
      <c r="K45" s="11">
        <f t="shared" si="4"/>
        <v>973.45735780999973</v>
      </c>
      <c r="L45" s="11">
        <f t="shared" si="4"/>
        <v>990.10347862855065</v>
      </c>
      <c r="M45" s="11">
        <f t="shared" si="4"/>
        <v>1007.0342481130988</v>
      </c>
      <c r="N45" s="11">
        <f t="shared" si="4"/>
        <v>1024.2545337558327</v>
      </c>
      <c r="O45" s="11">
        <f t="shared" si="4"/>
        <v>1041.7692862830572</v>
      </c>
      <c r="P45" s="11">
        <f t="shared" si="4"/>
        <v>1059.5835410784973</v>
      </c>
      <c r="Q45" s="11">
        <f t="shared" si="4"/>
        <v>1077.7024196309394</v>
      </c>
      <c r="R45" s="11">
        <f t="shared" si="4"/>
        <v>1096.1311310066283</v>
      </c>
      <c r="S45" s="11">
        <f t="shared" si="4"/>
        <v>1114.8749733468414</v>
      </c>
      <c r="T45" s="11">
        <f t="shared" si="4"/>
        <v>1133.9393353910723</v>
      </c>
      <c r="U45" s="11">
        <f t="shared" si="4"/>
        <v>1153.3296980262594</v>
      </c>
      <c r="V45" s="11">
        <f t="shared" si="4"/>
        <v>1173.0516358625082</v>
      </c>
      <c r="W45" s="11">
        <f t="shared" si="3"/>
        <v>1193.1108188357568</v>
      </c>
    </row>
    <row r="46" spans="1:23" x14ac:dyDescent="0.2">
      <c r="A46" s="1">
        <v>44</v>
      </c>
      <c r="B46" s="13" t="s">
        <v>48</v>
      </c>
      <c r="C46" s="3">
        <v>2595</v>
      </c>
      <c r="E46" s="4">
        <f t="shared" si="0"/>
        <v>519</v>
      </c>
      <c r="G46" s="8" t="s">
        <v>41</v>
      </c>
      <c r="I46" s="3">
        <v>2595</v>
      </c>
      <c r="J46" s="11">
        <f t="shared" si="4"/>
        <v>2639.3744999999999</v>
      </c>
      <c r="K46" s="11">
        <f t="shared" si="4"/>
        <v>2684.5078039499995</v>
      </c>
      <c r="L46" s="11">
        <f t="shared" si="4"/>
        <v>2730.4128873975442</v>
      </c>
      <c r="M46" s="11">
        <f t="shared" si="4"/>
        <v>2777.1029477720417</v>
      </c>
      <c r="N46" s="11">
        <f t="shared" si="4"/>
        <v>2824.5914081789433</v>
      </c>
      <c r="O46" s="11">
        <f t="shared" si="4"/>
        <v>2872.891921258803</v>
      </c>
      <c r="P46" s="11">
        <f t="shared" si="4"/>
        <v>2922.0183731123284</v>
      </c>
      <c r="Q46" s="11">
        <f t="shared" si="4"/>
        <v>2971.984887292549</v>
      </c>
      <c r="R46" s="11">
        <f t="shared" si="4"/>
        <v>3022.8058288652514</v>
      </c>
      <c r="S46" s="11">
        <f t="shared" si="4"/>
        <v>3074.4958085388471</v>
      </c>
      <c r="T46" s="11">
        <f t="shared" si="4"/>
        <v>3127.0696868648611</v>
      </c>
      <c r="U46" s="11">
        <f t="shared" si="4"/>
        <v>3180.5425785102498</v>
      </c>
      <c r="V46" s="11">
        <f t="shared" si="4"/>
        <v>3234.9298566027746</v>
      </c>
      <c r="W46" s="11">
        <f t="shared" si="3"/>
        <v>3290.2471571506817</v>
      </c>
    </row>
    <row r="47" spans="1:23" x14ac:dyDescent="0.2">
      <c r="A47" s="1">
        <v>45</v>
      </c>
      <c r="B47" s="13" t="s">
        <v>49</v>
      </c>
      <c r="C47" s="3">
        <v>1023</v>
      </c>
      <c r="E47" s="4">
        <f t="shared" si="0"/>
        <v>204.6</v>
      </c>
      <c r="G47" s="8" t="s">
        <v>41</v>
      </c>
      <c r="I47" s="3">
        <v>1023</v>
      </c>
      <c r="J47" s="11">
        <f t="shared" si="4"/>
        <v>1040.4932999999999</v>
      </c>
      <c r="K47" s="11">
        <f t="shared" si="4"/>
        <v>1058.2857354299997</v>
      </c>
      <c r="L47" s="11">
        <f t="shared" si="4"/>
        <v>1076.3824215058526</v>
      </c>
      <c r="M47" s="11">
        <f t="shared" si="4"/>
        <v>1094.7885609136026</v>
      </c>
      <c r="N47" s="11">
        <f t="shared" si="4"/>
        <v>1113.5094453052252</v>
      </c>
      <c r="O47" s="11">
        <f t="shared" si="4"/>
        <v>1132.5504568199444</v>
      </c>
      <c r="P47" s="11">
        <f t="shared" si="4"/>
        <v>1151.9170696315653</v>
      </c>
      <c r="Q47" s="11">
        <f t="shared" si="4"/>
        <v>1171.6148515222649</v>
      </c>
      <c r="R47" s="11">
        <f t="shared" si="4"/>
        <v>1191.6494654832954</v>
      </c>
      <c r="S47" s="11">
        <f t="shared" si="4"/>
        <v>1212.0266713430597</v>
      </c>
      <c r="T47" s="11">
        <f t="shared" si="4"/>
        <v>1232.7523274230259</v>
      </c>
      <c r="U47" s="11">
        <f t="shared" si="4"/>
        <v>1253.8323922219595</v>
      </c>
      <c r="V47" s="11">
        <f t="shared" si="4"/>
        <v>1275.2729261289549</v>
      </c>
      <c r="W47" s="11">
        <f t="shared" si="3"/>
        <v>1297.0800931657598</v>
      </c>
    </row>
    <row r="48" spans="1:23" x14ac:dyDescent="0.2">
      <c r="A48" s="1">
        <v>46</v>
      </c>
      <c r="B48" s="13" t="s">
        <v>50</v>
      </c>
      <c r="C48" s="3">
        <v>2460</v>
      </c>
      <c r="E48" s="4">
        <f t="shared" si="0"/>
        <v>492</v>
      </c>
      <c r="G48" s="8" t="s">
        <v>41</v>
      </c>
      <c r="I48" s="3">
        <v>2460</v>
      </c>
      <c r="J48" s="11">
        <f t="shared" si="4"/>
        <v>2502.0659999999998</v>
      </c>
      <c r="K48" s="11">
        <f t="shared" si="4"/>
        <v>2544.8513285999993</v>
      </c>
      <c r="L48" s="11">
        <f t="shared" si="4"/>
        <v>2588.3682863190588</v>
      </c>
      <c r="M48" s="11">
        <f t="shared" si="4"/>
        <v>2632.6293840151143</v>
      </c>
      <c r="N48" s="11">
        <f t="shared" si="4"/>
        <v>2677.6473464817723</v>
      </c>
      <c r="O48" s="11">
        <f t="shared" si="4"/>
        <v>2723.4351161066102</v>
      </c>
      <c r="P48" s="11">
        <f t="shared" si="4"/>
        <v>2770.0058565920331</v>
      </c>
      <c r="Q48" s="11">
        <f t="shared" si="4"/>
        <v>2817.3729567397563</v>
      </c>
      <c r="R48" s="11">
        <f t="shared" si="4"/>
        <v>2865.5500343000058</v>
      </c>
      <c r="S48" s="11">
        <f t="shared" si="4"/>
        <v>2914.5509398865356</v>
      </c>
      <c r="T48" s="11">
        <f t="shared" si="4"/>
        <v>2964.3897609585952</v>
      </c>
      <c r="U48" s="11">
        <f t="shared" si="4"/>
        <v>3015.0808258709867</v>
      </c>
      <c r="V48" s="11">
        <f t="shared" si="4"/>
        <v>3066.6387079933802</v>
      </c>
      <c r="W48" s="11">
        <f t="shared" si="3"/>
        <v>3119.0782299000666</v>
      </c>
    </row>
    <row r="49" spans="1:260" x14ac:dyDescent="0.2">
      <c r="A49" s="1">
        <v>47</v>
      </c>
      <c r="B49" s="13" t="s">
        <v>51</v>
      </c>
      <c r="C49" s="3">
        <v>604</v>
      </c>
      <c r="E49" s="4">
        <f t="shared" si="0"/>
        <v>120.8</v>
      </c>
      <c r="G49" s="8" t="s">
        <v>41</v>
      </c>
      <c r="I49" s="3">
        <v>604</v>
      </c>
      <c r="J49" s="11">
        <f t="shared" si="4"/>
        <v>614.32839999999999</v>
      </c>
      <c r="K49" s="11">
        <f t="shared" si="4"/>
        <v>624.83341563999988</v>
      </c>
      <c r="L49" s="11">
        <f t="shared" si="4"/>
        <v>635.51806704744376</v>
      </c>
      <c r="M49" s="11">
        <f t="shared" si="4"/>
        <v>646.38542599395498</v>
      </c>
      <c r="N49" s="11">
        <f t="shared" si="4"/>
        <v>657.43861677845155</v>
      </c>
      <c r="O49" s="11">
        <f t="shared" si="4"/>
        <v>668.68081712536298</v>
      </c>
      <c r="P49" s="11">
        <f t="shared" si="4"/>
        <v>680.11525909820659</v>
      </c>
      <c r="Q49" s="11">
        <f t="shared" si="4"/>
        <v>691.74523002878584</v>
      </c>
      <c r="R49" s="11">
        <f t="shared" si="4"/>
        <v>703.57407346227797</v>
      </c>
      <c r="S49" s="11">
        <f t="shared" si="4"/>
        <v>715.60519011848282</v>
      </c>
      <c r="T49" s="11">
        <f t="shared" si="4"/>
        <v>727.84203886950877</v>
      </c>
      <c r="U49" s="11">
        <f t="shared" si="4"/>
        <v>740.28813773417733</v>
      </c>
      <c r="V49" s="11">
        <f t="shared" si="4"/>
        <v>752.94706488943166</v>
      </c>
      <c r="W49" s="11">
        <f t="shared" si="3"/>
        <v>765.82245969904091</v>
      </c>
    </row>
    <row r="50" spans="1:260" x14ac:dyDescent="0.2">
      <c r="A50" s="1">
        <v>48</v>
      </c>
      <c r="B50" s="13" t="s">
        <v>52</v>
      </c>
      <c r="C50" s="3">
        <v>1627</v>
      </c>
      <c r="E50" s="4">
        <f t="shared" si="0"/>
        <v>325.39999999999998</v>
      </c>
      <c r="G50" s="8" t="s">
        <v>41</v>
      </c>
      <c r="I50" s="3">
        <v>1627</v>
      </c>
      <c r="J50" s="11">
        <f t="shared" si="4"/>
        <v>1654.8216999999997</v>
      </c>
      <c r="K50" s="11">
        <f t="shared" si="4"/>
        <v>1683.1191510699996</v>
      </c>
      <c r="L50" s="11">
        <f t="shared" si="4"/>
        <v>1711.9004885532963</v>
      </c>
      <c r="M50" s="11">
        <f t="shared" si="4"/>
        <v>1741.1739869075575</v>
      </c>
      <c r="N50" s="11">
        <f t="shared" si="4"/>
        <v>1770.9480620836766</v>
      </c>
      <c r="O50" s="11">
        <f t="shared" si="4"/>
        <v>1801.2312739453073</v>
      </c>
      <c r="P50" s="11">
        <f t="shared" si="4"/>
        <v>1832.032328729772</v>
      </c>
      <c r="Q50" s="11">
        <f t="shared" si="4"/>
        <v>1863.3600815510508</v>
      </c>
      <c r="R50" s="11">
        <f t="shared" si="4"/>
        <v>1895.2235389455736</v>
      </c>
      <c r="S50" s="11">
        <f t="shared" si="4"/>
        <v>1927.6318614615427</v>
      </c>
      <c r="T50" s="11">
        <f t="shared" si="4"/>
        <v>1960.5943662925349</v>
      </c>
      <c r="U50" s="11">
        <f t="shared" si="4"/>
        <v>1994.120529956137</v>
      </c>
      <c r="V50" s="11">
        <f t="shared" si="4"/>
        <v>2028.2199910183867</v>
      </c>
      <c r="W50" s="11">
        <f t="shared" si="3"/>
        <v>2062.9025528648008</v>
      </c>
    </row>
    <row r="51" spans="1:260" x14ac:dyDescent="0.2">
      <c r="A51" s="1">
        <v>49</v>
      </c>
      <c r="B51" s="13" t="s">
        <v>53</v>
      </c>
      <c r="C51" s="3">
        <v>3083</v>
      </c>
      <c r="E51" s="4">
        <f t="shared" si="0"/>
        <v>616.6</v>
      </c>
      <c r="G51" s="8" t="s">
        <v>41</v>
      </c>
      <c r="I51" s="3">
        <v>3083</v>
      </c>
      <c r="J51" s="11">
        <f t="shared" si="4"/>
        <v>3135.7192999999997</v>
      </c>
      <c r="K51" s="11">
        <f t="shared" si="4"/>
        <v>3189.3401000299996</v>
      </c>
      <c r="L51" s="11">
        <f t="shared" si="4"/>
        <v>3243.8778157405122</v>
      </c>
      <c r="M51" s="11">
        <f t="shared" si="4"/>
        <v>3299.3481263896747</v>
      </c>
      <c r="N51" s="11">
        <f t="shared" si="4"/>
        <v>3355.7669793509376</v>
      </c>
      <c r="O51" s="11">
        <f t="shared" si="4"/>
        <v>3413.1505946978382</v>
      </c>
      <c r="P51" s="11">
        <f t="shared" si="4"/>
        <v>3471.5154698671709</v>
      </c>
      <c r="Q51" s="11">
        <f t="shared" si="4"/>
        <v>3530.878384401899</v>
      </c>
      <c r="R51" s="11">
        <f t="shared" si="4"/>
        <v>3591.2564047751712</v>
      </c>
      <c r="S51" s="11">
        <f t="shared" si="4"/>
        <v>3652.6668892968264</v>
      </c>
      <c r="T51" s="11">
        <f t="shared" si="4"/>
        <v>3715.127493103802</v>
      </c>
      <c r="U51" s="11">
        <f t="shared" si="4"/>
        <v>3778.6561732358764</v>
      </c>
      <c r="V51" s="11">
        <f t="shared" si="4"/>
        <v>3843.2711937982094</v>
      </c>
      <c r="W51" s="11">
        <f t="shared" si="3"/>
        <v>3908.9911312121585</v>
      </c>
    </row>
    <row r="52" spans="1:260" x14ac:dyDescent="0.2">
      <c r="A52" s="1">
        <v>50</v>
      </c>
      <c r="B52" s="13" t="s">
        <v>54</v>
      </c>
      <c r="C52" s="3">
        <v>4647</v>
      </c>
      <c r="E52" s="4">
        <f t="shared" si="0"/>
        <v>929.4</v>
      </c>
      <c r="G52" s="8" t="s">
        <v>41</v>
      </c>
      <c r="I52" s="3">
        <v>4647</v>
      </c>
      <c r="J52" s="11">
        <f t="shared" si="4"/>
        <v>4726.4636999999993</v>
      </c>
      <c r="K52" s="11">
        <f t="shared" si="4"/>
        <v>4807.2862292699992</v>
      </c>
      <c r="L52" s="11">
        <f t="shared" si="4"/>
        <v>4889.4908237905156</v>
      </c>
      <c r="M52" s="11">
        <f t="shared" si="4"/>
        <v>4973.101116877333</v>
      </c>
      <c r="N52" s="11">
        <f t="shared" si="4"/>
        <v>5058.1411459759347</v>
      </c>
      <c r="O52" s="11">
        <f t="shared" si="4"/>
        <v>5144.635359572123</v>
      </c>
      <c r="P52" s="11">
        <f t="shared" si="4"/>
        <v>5232.6086242208057</v>
      </c>
      <c r="Q52" s="11">
        <f t="shared" si="4"/>
        <v>5322.0862316949806</v>
      </c>
      <c r="R52" s="11">
        <f t="shared" ref="R52:V66" si="5">Q52*(1+($I$1/100))</f>
        <v>5413.0939062569641</v>
      </c>
      <c r="S52" s="11">
        <f t="shared" si="5"/>
        <v>5505.657812053958</v>
      </c>
      <c r="T52" s="11">
        <f t="shared" si="5"/>
        <v>5599.8045606400801</v>
      </c>
      <c r="U52" s="11">
        <f t="shared" si="5"/>
        <v>5695.5612186270246</v>
      </c>
      <c r="V52" s="11">
        <f t="shared" si="5"/>
        <v>5792.9553154655459</v>
      </c>
      <c r="W52" s="11">
        <f t="shared" si="3"/>
        <v>5892.0148513600061</v>
      </c>
    </row>
    <row r="53" spans="1:260" x14ac:dyDescent="0.2">
      <c r="A53" s="1">
        <v>51</v>
      </c>
      <c r="B53" s="13" t="s">
        <v>55</v>
      </c>
      <c r="C53" s="3">
        <v>1649</v>
      </c>
      <c r="E53" s="4">
        <f t="shared" si="0"/>
        <v>329.8</v>
      </c>
      <c r="G53" s="8" t="s">
        <v>41</v>
      </c>
      <c r="I53" s="3">
        <v>1649</v>
      </c>
      <c r="J53" s="11">
        <f t="shared" ref="J53:Q66" si="6">I53*(1+($I$1/100))</f>
        <v>1677.1978999999999</v>
      </c>
      <c r="K53" s="11">
        <f t="shared" si="6"/>
        <v>1705.8779840899997</v>
      </c>
      <c r="L53" s="11">
        <f t="shared" si="6"/>
        <v>1735.0484976179384</v>
      </c>
      <c r="M53" s="11">
        <f t="shared" si="6"/>
        <v>1764.7178269272049</v>
      </c>
      <c r="N53" s="11">
        <f t="shared" si="6"/>
        <v>1794.8945017676599</v>
      </c>
      <c r="O53" s="11">
        <f t="shared" si="6"/>
        <v>1825.5871977478866</v>
      </c>
      <c r="P53" s="11">
        <f t="shared" si="6"/>
        <v>1856.8047388293753</v>
      </c>
      <c r="Q53" s="11">
        <f t="shared" si="6"/>
        <v>1888.5560998633575</v>
      </c>
      <c r="R53" s="11">
        <f t="shared" si="5"/>
        <v>1920.8504091710208</v>
      </c>
      <c r="S53" s="11">
        <f t="shared" si="5"/>
        <v>1953.6969511678451</v>
      </c>
      <c r="T53" s="11">
        <f t="shared" si="5"/>
        <v>1987.105169032815</v>
      </c>
      <c r="U53" s="11">
        <f t="shared" si="5"/>
        <v>2021.084667423276</v>
      </c>
      <c r="V53" s="11">
        <f t="shared" si="5"/>
        <v>2055.645215236214</v>
      </c>
      <c r="W53" s="11">
        <f t="shared" si="3"/>
        <v>2090.796748416753</v>
      </c>
    </row>
    <row r="54" spans="1:260" x14ac:dyDescent="0.2">
      <c r="A54" s="1">
        <v>52</v>
      </c>
      <c r="B54" s="13" t="s">
        <v>56</v>
      </c>
      <c r="C54" s="3">
        <v>1252</v>
      </c>
      <c r="E54" s="4">
        <f t="shared" si="0"/>
        <v>250.4</v>
      </c>
      <c r="G54" s="8" t="s">
        <v>41</v>
      </c>
      <c r="I54" s="3">
        <v>1252</v>
      </c>
      <c r="J54" s="11">
        <f t="shared" si="6"/>
        <v>1273.4091999999998</v>
      </c>
      <c r="K54" s="11">
        <f t="shared" si="6"/>
        <v>1295.1844973199998</v>
      </c>
      <c r="L54" s="11">
        <f t="shared" si="6"/>
        <v>1317.3321522241715</v>
      </c>
      <c r="M54" s="11">
        <f t="shared" si="6"/>
        <v>1339.8585320272048</v>
      </c>
      <c r="N54" s="11">
        <f t="shared" si="6"/>
        <v>1362.7701129248699</v>
      </c>
      <c r="O54" s="11">
        <f t="shared" si="6"/>
        <v>1386.0734818558849</v>
      </c>
      <c r="P54" s="11">
        <f t="shared" si="6"/>
        <v>1409.7753383956203</v>
      </c>
      <c r="Q54" s="11">
        <f t="shared" si="6"/>
        <v>1433.8824966821853</v>
      </c>
      <c r="R54" s="11">
        <f t="shared" si="5"/>
        <v>1458.4018873754505</v>
      </c>
      <c r="S54" s="11">
        <f t="shared" si="5"/>
        <v>1483.3405596495707</v>
      </c>
      <c r="T54" s="11">
        <f t="shared" si="5"/>
        <v>1508.7056832195781</v>
      </c>
      <c r="U54" s="11">
        <f t="shared" si="5"/>
        <v>1534.5045504026327</v>
      </c>
      <c r="V54" s="11">
        <f t="shared" si="5"/>
        <v>1560.7445782145176</v>
      </c>
      <c r="W54" s="11">
        <f t="shared" si="3"/>
        <v>1587.4333105019857</v>
      </c>
    </row>
    <row r="55" spans="1:260" x14ac:dyDescent="0.2">
      <c r="A55" s="1">
        <v>53</v>
      </c>
      <c r="B55" s="13" t="s">
        <v>57</v>
      </c>
      <c r="C55" s="3">
        <v>3048</v>
      </c>
      <c r="E55" s="4">
        <f t="shared" si="0"/>
        <v>609.6</v>
      </c>
      <c r="G55" s="8" t="s">
        <v>41</v>
      </c>
      <c r="I55" s="3">
        <v>3048</v>
      </c>
      <c r="J55" s="11">
        <f t="shared" si="6"/>
        <v>3100.1207999999997</v>
      </c>
      <c r="K55" s="11">
        <f t="shared" si="6"/>
        <v>3153.1328656799992</v>
      </c>
      <c r="L55" s="11">
        <f t="shared" si="6"/>
        <v>3207.051437683127</v>
      </c>
      <c r="M55" s="11">
        <f t="shared" si="6"/>
        <v>3261.892017267508</v>
      </c>
      <c r="N55" s="11">
        <f t="shared" si="6"/>
        <v>3317.6703707627821</v>
      </c>
      <c r="O55" s="11">
        <f t="shared" si="6"/>
        <v>3374.4025341028255</v>
      </c>
      <c r="P55" s="11">
        <f t="shared" si="6"/>
        <v>3432.1048174359835</v>
      </c>
      <c r="Q55" s="11">
        <f t="shared" si="6"/>
        <v>3490.7938098141385</v>
      </c>
      <c r="R55" s="11">
        <f t="shared" si="5"/>
        <v>3550.4863839619597</v>
      </c>
      <c r="S55" s="11">
        <f t="shared" si="5"/>
        <v>3611.199701127709</v>
      </c>
      <c r="T55" s="11">
        <f t="shared" si="5"/>
        <v>3672.9512160169925</v>
      </c>
      <c r="U55" s="11">
        <f t="shared" si="5"/>
        <v>3735.7586818108825</v>
      </c>
      <c r="V55" s="11">
        <f t="shared" si="5"/>
        <v>3799.640155269848</v>
      </c>
      <c r="W55" s="11">
        <f t="shared" si="3"/>
        <v>3864.6140019249619</v>
      </c>
    </row>
    <row r="56" spans="1:260" x14ac:dyDescent="0.2">
      <c r="A56" s="1">
        <v>54</v>
      </c>
      <c r="B56" s="13" t="s">
        <v>58</v>
      </c>
      <c r="C56" s="3">
        <v>2109</v>
      </c>
      <c r="E56" s="4">
        <f t="shared" si="0"/>
        <v>421.8</v>
      </c>
      <c r="G56" s="8" t="s">
        <v>41</v>
      </c>
      <c r="I56" s="3">
        <v>2109</v>
      </c>
      <c r="J56" s="11">
        <f t="shared" si="6"/>
        <v>2145.0638999999996</v>
      </c>
      <c r="K56" s="11">
        <f t="shared" si="6"/>
        <v>2181.7444926899993</v>
      </c>
      <c r="L56" s="11">
        <f t="shared" si="6"/>
        <v>2219.0523235149981</v>
      </c>
      <c r="M56" s="11">
        <f t="shared" si="6"/>
        <v>2256.9981182471042</v>
      </c>
      <c r="N56" s="11">
        <f t="shared" si="6"/>
        <v>2295.5927860691295</v>
      </c>
      <c r="O56" s="11">
        <f t="shared" si="6"/>
        <v>2334.8474227109114</v>
      </c>
      <c r="P56" s="11">
        <f t="shared" si="6"/>
        <v>2374.7733136392676</v>
      </c>
      <c r="Q56" s="11">
        <f t="shared" si="6"/>
        <v>2415.381937302499</v>
      </c>
      <c r="R56" s="11">
        <f t="shared" si="5"/>
        <v>2456.6849684303716</v>
      </c>
      <c r="S56" s="11">
        <f t="shared" si="5"/>
        <v>2498.6942813905307</v>
      </c>
      <c r="T56" s="11">
        <f t="shared" si="5"/>
        <v>2541.4219536023083</v>
      </c>
      <c r="U56" s="11">
        <f t="shared" si="5"/>
        <v>2584.8802690089074</v>
      </c>
      <c r="V56" s="11">
        <f t="shared" si="5"/>
        <v>2629.0817216089595</v>
      </c>
      <c r="W56" s="11">
        <f t="shared" si="3"/>
        <v>2674.0390190484723</v>
      </c>
    </row>
    <row r="57" spans="1:260" x14ac:dyDescent="0.2">
      <c r="A57" s="1">
        <v>55</v>
      </c>
      <c r="B57" s="13" t="s">
        <v>59</v>
      </c>
      <c r="C57" s="3">
        <v>1625</v>
      </c>
      <c r="E57" s="4">
        <f t="shared" si="0"/>
        <v>325</v>
      </c>
      <c r="G57" s="8" t="s">
        <v>41</v>
      </c>
      <c r="I57" s="3">
        <v>1625</v>
      </c>
      <c r="J57" s="11">
        <f t="shared" si="6"/>
        <v>1652.7874999999999</v>
      </c>
      <c r="K57" s="11">
        <f t="shared" si="6"/>
        <v>1681.0501662499996</v>
      </c>
      <c r="L57" s="11">
        <f t="shared" si="6"/>
        <v>1709.7961240928744</v>
      </c>
      <c r="M57" s="11">
        <f t="shared" si="6"/>
        <v>1739.0336378148625</v>
      </c>
      <c r="N57" s="11">
        <f t="shared" si="6"/>
        <v>1768.7711130214964</v>
      </c>
      <c r="O57" s="11">
        <f t="shared" si="6"/>
        <v>1799.0170990541637</v>
      </c>
      <c r="P57" s="11">
        <f t="shared" si="6"/>
        <v>1829.7802914479898</v>
      </c>
      <c r="Q57" s="11">
        <f t="shared" si="6"/>
        <v>1861.0695344317503</v>
      </c>
      <c r="R57" s="11">
        <f t="shared" si="5"/>
        <v>1892.8938234705331</v>
      </c>
      <c r="S57" s="11">
        <f t="shared" si="5"/>
        <v>1925.2623078518791</v>
      </c>
      <c r="T57" s="11">
        <f t="shared" si="5"/>
        <v>1958.1842933161461</v>
      </c>
      <c r="U57" s="11">
        <f t="shared" si="5"/>
        <v>1991.6692447318519</v>
      </c>
      <c r="V57" s="11">
        <f t="shared" si="5"/>
        <v>2025.7267888167664</v>
      </c>
      <c r="W57" s="11">
        <f t="shared" si="3"/>
        <v>2060.3667169055329</v>
      </c>
    </row>
    <row r="58" spans="1:260" x14ac:dyDescent="0.2">
      <c r="A58" s="1">
        <v>56</v>
      </c>
      <c r="B58" s="13" t="s">
        <v>60</v>
      </c>
      <c r="C58" s="3">
        <v>998</v>
      </c>
      <c r="E58" s="4">
        <f t="shared" si="0"/>
        <v>199.6</v>
      </c>
      <c r="G58" s="8" t="s">
        <v>41</v>
      </c>
      <c r="I58" s="3">
        <v>998</v>
      </c>
      <c r="J58" s="11">
        <f t="shared" si="6"/>
        <v>1015.0657999999999</v>
      </c>
      <c r="K58" s="11">
        <f t="shared" si="6"/>
        <v>1032.4234251799996</v>
      </c>
      <c r="L58" s="11">
        <f t="shared" si="6"/>
        <v>1050.0778657505775</v>
      </c>
      <c r="M58" s="11">
        <f t="shared" si="6"/>
        <v>1068.0341972549122</v>
      </c>
      <c r="N58" s="11">
        <f t="shared" si="6"/>
        <v>1086.2975820279712</v>
      </c>
      <c r="O58" s="11">
        <f t="shared" si="6"/>
        <v>1104.8732706806493</v>
      </c>
      <c r="P58" s="11">
        <f t="shared" si="6"/>
        <v>1123.7666036092883</v>
      </c>
      <c r="Q58" s="11">
        <f t="shared" si="6"/>
        <v>1142.983012531007</v>
      </c>
      <c r="R58" s="11">
        <f t="shared" si="5"/>
        <v>1162.5280220452871</v>
      </c>
      <c r="S58" s="11">
        <f t="shared" si="5"/>
        <v>1182.4072512222615</v>
      </c>
      <c r="T58" s="11">
        <f t="shared" si="5"/>
        <v>1202.626415218162</v>
      </c>
      <c r="U58" s="11">
        <f t="shared" si="5"/>
        <v>1223.1913269183924</v>
      </c>
      <c r="V58" s="11">
        <f t="shared" si="5"/>
        <v>1244.1078986086968</v>
      </c>
      <c r="W58" s="11">
        <f t="shared" si="3"/>
        <v>1265.3821436749054</v>
      </c>
    </row>
    <row r="59" spans="1:260" x14ac:dyDescent="0.2">
      <c r="A59" s="1">
        <v>57</v>
      </c>
      <c r="B59" s="13" t="s">
        <v>61</v>
      </c>
      <c r="C59" s="3">
        <v>3636</v>
      </c>
      <c r="E59" s="4">
        <f t="shared" si="0"/>
        <v>727.2</v>
      </c>
      <c r="G59" s="8" t="s">
        <v>41</v>
      </c>
      <c r="I59" s="3">
        <v>3636</v>
      </c>
      <c r="J59" s="11">
        <f t="shared" si="6"/>
        <v>3698.1755999999996</v>
      </c>
      <c r="K59" s="11">
        <f t="shared" si="6"/>
        <v>3761.4144027599991</v>
      </c>
      <c r="L59" s="11">
        <f t="shared" si="6"/>
        <v>3825.7345890471947</v>
      </c>
      <c r="M59" s="11">
        <f t="shared" si="6"/>
        <v>3891.1546505199012</v>
      </c>
      <c r="N59" s="11">
        <f t="shared" si="6"/>
        <v>3957.693395043791</v>
      </c>
      <c r="O59" s="11">
        <f t="shared" si="6"/>
        <v>4025.3699520990394</v>
      </c>
      <c r="P59" s="11">
        <f t="shared" si="6"/>
        <v>4094.2037782799325</v>
      </c>
      <c r="Q59" s="11">
        <f t="shared" si="6"/>
        <v>4164.2146628885193</v>
      </c>
      <c r="R59" s="11">
        <f t="shared" si="5"/>
        <v>4235.4227336239128</v>
      </c>
      <c r="S59" s="11">
        <f t="shared" si="5"/>
        <v>4307.848462368881</v>
      </c>
      <c r="T59" s="11">
        <f t="shared" si="5"/>
        <v>4381.5126710753884</v>
      </c>
      <c r="U59" s="11">
        <f t="shared" si="5"/>
        <v>4456.4365377507775</v>
      </c>
      <c r="V59" s="11">
        <f t="shared" si="5"/>
        <v>4532.641602546315</v>
      </c>
      <c r="W59" s="11">
        <f t="shared" si="3"/>
        <v>4610.1497739498564</v>
      </c>
    </row>
    <row r="60" spans="1:260" x14ac:dyDescent="0.2">
      <c r="A60" s="1">
        <v>58</v>
      </c>
      <c r="B60" s="13" t="s">
        <v>62</v>
      </c>
      <c r="C60" s="3">
        <v>1707</v>
      </c>
      <c r="E60" s="4">
        <f t="shared" si="0"/>
        <v>341.4</v>
      </c>
      <c r="G60" s="8" t="s">
        <v>41</v>
      </c>
      <c r="I60" s="3">
        <v>1707</v>
      </c>
      <c r="J60" s="11">
        <f t="shared" si="6"/>
        <v>1736.1896999999999</v>
      </c>
      <c r="K60" s="11">
        <f t="shared" si="6"/>
        <v>1765.8785438699997</v>
      </c>
      <c r="L60" s="11">
        <f t="shared" si="6"/>
        <v>1796.0750669701765</v>
      </c>
      <c r="M60" s="11">
        <f t="shared" si="6"/>
        <v>1826.7879506153663</v>
      </c>
      <c r="N60" s="11">
        <f t="shared" si="6"/>
        <v>1858.0260245708889</v>
      </c>
      <c r="O60" s="11">
        <f t="shared" si="6"/>
        <v>1889.7982695910509</v>
      </c>
      <c r="P60" s="11">
        <f t="shared" si="6"/>
        <v>1922.1138200010578</v>
      </c>
      <c r="Q60" s="11">
        <f t="shared" si="6"/>
        <v>1954.9819663230758</v>
      </c>
      <c r="R60" s="11">
        <f t="shared" si="5"/>
        <v>1988.4121579472001</v>
      </c>
      <c r="S60" s="11">
        <f t="shared" si="5"/>
        <v>2022.4140058480971</v>
      </c>
      <c r="T60" s="11">
        <f t="shared" si="5"/>
        <v>2056.9972853480995</v>
      </c>
      <c r="U60" s="11">
        <f t="shared" si="5"/>
        <v>2092.1719389275518</v>
      </c>
      <c r="V60" s="11">
        <f t="shared" si="5"/>
        <v>2127.9480790832126</v>
      </c>
      <c r="W60" s="11">
        <f t="shared" si="3"/>
        <v>2164.3359912355354</v>
      </c>
    </row>
    <row r="61" spans="1:260" x14ac:dyDescent="0.2">
      <c r="A61" s="1">
        <v>59</v>
      </c>
      <c r="B61" s="13" t="s">
        <v>63</v>
      </c>
      <c r="C61" s="3">
        <v>1146</v>
      </c>
      <c r="E61" s="4">
        <f t="shared" si="0"/>
        <v>229.2</v>
      </c>
      <c r="G61" s="8" t="s">
        <v>41</v>
      </c>
      <c r="I61" s="3">
        <v>1146</v>
      </c>
      <c r="J61" s="11">
        <f t="shared" si="6"/>
        <v>1165.5965999999999</v>
      </c>
      <c r="K61" s="11">
        <f t="shared" si="6"/>
        <v>1185.5283018599998</v>
      </c>
      <c r="L61" s="11">
        <f t="shared" si="6"/>
        <v>1205.8008358218058</v>
      </c>
      <c r="M61" s="11">
        <f t="shared" si="6"/>
        <v>1226.4200301143585</v>
      </c>
      <c r="N61" s="11">
        <f t="shared" si="6"/>
        <v>1247.3918126293138</v>
      </c>
      <c r="O61" s="11">
        <f t="shared" si="6"/>
        <v>1268.722212625275</v>
      </c>
      <c r="P61" s="11">
        <f t="shared" si="6"/>
        <v>1290.4173624611672</v>
      </c>
      <c r="Q61" s="11">
        <f t="shared" si="6"/>
        <v>1312.4834993592531</v>
      </c>
      <c r="R61" s="11">
        <f t="shared" si="5"/>
        <v>1334.9269671982961</v>
      </c>
      <c r="S61" s="11">
        <f t="shared" si="5"/>
        <v>1357.7542183373869</v>
      </c>
      <c r="T61" s="11">
        <f t="shared" si="5"/>
        <v>1380.971815470956</v>
      </c>
      <c r="U61" s="11">
        <f t="shared" si="5"/>
        <v>1404.5864335155093</v>
      </c>
      <c r="V61" s="11">
        <f t="shared" si="5"/>
        <v>1428.6048615286243</v>
      </c>
      <c r="W61" s="11">
        <f t="shared" si="3"/>
        <v>1453.0340046607637</v>
      </c>
    </row>
    <row r="62" spans="1:260" s="4" customFormat="1" x14ac:dyDescent="0.2">
      <c r="A62" s="1">
        <v>60</v>
      </c>
      <c r="B62" s="13" t="s">
        <v>64</v>
      </c>
      <c r="C62" s="3">
        <v>524</v>
      </c>
      <c r="D62" s="1"/>
      <c r="E62" s="4">
        <f t="shared" si="0"/>
        <v>104.8</v>
      </c>
      <c r="F62" s="1"/>
      <c r="G62" s="8" t="s">
        <v>41</v>
      </c>
      <c r="H62" s="1"/>
      <c r="I62" s="3">
        <v>524</v>
      </c>
      <c r="J62" s="11">
        <f t="shared" si="6"/>
        <v>532.96039999999994</v>
      </c>
      <c r="K62" s="11">
        <f t="shared" si="6"/>
        <v>542.07402283999988</v>
      </c>
      <c r="L62" s="11">
        <f t="shared" si="6"/>
        <v>551.3434886305638</v>
      </c>
      <c r="M62" s="11">
        <f t="shared" si="6"/>
        <v>560.7714622861464</v>
      </c>
      <c r="N62" s="11">
        <f t="shared" si="6"/>
        <v>570.36065429123948</v>
      </c>
      <c r="O62" s="11">
        <f t="shared" si="6"/>
        <v>580.11382147961967</v>
      </c>
      <c r="P62" s="11">
        <f t="shared" si="6"/>
        <v>590.03376782692112</v>
      </c>
      <c r="Q62" s="11">
        <f t="shared" si="6"/>
        <v>600.12334525676135</v>
      </c>
      <c r="R62" s="11">
        <f t="shared" si="5"/>
        <v>610.38545446065189</v>
      </c>
      <c r="S62" s="11">
        <f t="shared" si="5"/>
        <v>620.82304573192891</v>
      </c>
      <c r="T62" s="11">
        <f t="shared" si="5"/>
        <v>631.43911981394479</v>
      </c>
      <c r="U62" s="11">
        <f t="shared" si="5"/>
        <v>642.23672876276316</v>
      </c>
      <c r="V62" s="11">
        <f t="shared" si="5"/>
        <v>653.21897682460633</v>
      </c>
      <c r="W62" s="11">
        <f t="shared" si="3"/>
        <v>664.38902132830708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</row>
    <row r="63" spans="1:260" s="4" customFormat="1" x14ac:dyDescent="0.2">
      <c r="A63" s="1">
        <v>61</v>
      </c>
      <c r="B63" s="13" t="s">
        <v>65</v>
      </c>
      <c r="C63" s="3">
        <v>1390</v>
      </c>
      <c r="D63" s="1"/>
      <c r="E63" s="4">
        <f t="shared" si="0"/>
        <v>278</v>
      </c>
      <c r="F63" s="1"/>
      <c r="G63" s="8" t="s">
        <v>41</v>
      </c>
      <c r="H63" s="1"/>
      <c r="I63" s="3">
        <v>1390</v>
      </c>
      <c r="J63" s="11">
        <f t="shared" si="6"/>
        <v>1413.7689999999998</v>
      </c>
      <c r="K63" s="11">
        <f t="shared" si="6"/>
        <v>1437.9444498999997</v>
      </c>
      <c r="L63" s="11">
        <f t="shared" si="6"/>
        <v>1462.5332999932896</v>
      </c>
      <c r="M63" s="11">
        <f t="shared" si="6"/>
        <v>1487.5426194231748</v>
      </c>
      <c r="N63" s="11">
        <f t="shared" si="6"/>
        <v>1512.9795982153109</v>
      </c>
      <c r="O63" s="11">
        <f t="shared" si="6"/>
        <v>1538.8515493447926</v>
      </c>
      <c r="P63" s="11">
        <f t="shared" si="6"/>
        <v>1565.1659108385884</v>
      </c>
      <c r="Q63" s="11">
        <f t="shared" si="6"/>
        <v>1591.930247913928</v>
      </c>
      <c r="R63" s="11">
        <f t="shared" si="5"/>
        <v>1619.152255153256</v>
      </c>
      <c r="S63" s="11">
        <f t="shared" si="5"/>
        <v>1646.8397587163765</v>
      </c>
      <c r="T63" s="11">
        <f t="shared" si="5"/>
        <v>1675.0007185904265</v>
      </c>
      <c r="U63" s="11">
        <f t="shared" si="5"/>
        <v>1703.6432308783226</v>
      </c>
      <c r="V63" s="11">
        <f t="shared" si="5"/>
        <v>1732.7755301263417</v>
      </c>
      <c r="W63" s="11">
        <f t="shared" si="3"/>
        <v>1762.4059916915019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</row>
    <row r="64" spans="1:260" s="4" customFormat="1" x14ac:dyDescent="0.2">
      <c r="A64" s="1">
        <v>62</v>
      </c>
      <c r="B64" s="13" t="s">
        <v>66</v>
      </c>
      <c r="C64" s="3">
        <v>2692</v>
      </c>
      <c r="D64" s="1"/>
      <c r="E64" s="4">
        <f t="shared" si="0"/>
        <v>538.4</v>
      </c>
      <c r="F64" s="1"/>
      <c r="G64" s="8" t="s">
        <v>41</v>
      </c>
      <c r="H64" s="1"/>
      <c r="I64" s="3">
        <v>2692</v>
      </c>
      <c r="J64" s="11">
        <f t="shared" si="6"/>
        <v>2738.0331999999999</v>
      </c>
      <c r="K64" s="11">
        <f t="shared" si="6"/>
        <v>2784.8535677199998</v>
      </c>
      <c r="L64" s="11">
        <f t="shared" si="6"/>
        <v>2832.4745637280116</v>
      </c>
      <c r="M64" s="11">
        <f t="shared" si="6"/>
        <v>2880.9098787677603</v>
      </c>
      <c r="N64" s="11">
        <f t="shared" si="6"/>
        <v>2930.1734376946888</v>
      </c>
      <c r="O64" s="11">
        <f t="shared" si="6"/>
        <v>2980.2794034792678</v>
      </c>
      <c r="P64" s="11">
        <f t="shared" si="6"/>
        <v>3031.2421812787629</v>
      </c>
      <c r="Q64" s="11">
        <f t="shared" si="6"/>
        <v>3083.0764225786293</v>
      </c>
      <c r="R64" s="11">
        <f t="shared" si="5"/>
        <v>3135.7970294047236</v>
      </c>
      <c r="S64" s="11">
        <f t="shared" si="5"/>
        <v>3189.419158607544</v>
      </c>
      <c r="T64" s="11">
        <f t="shared" si="5"/>
        <v>3243.9582262197328</v>
      </c>
      <c r="U64" s="11">
        <f t="shared" si="5"/>
        <v>3299.4299118880899</v>
      </c>
      <c r="V64" s="11">
        <f t="shared" si="5"/>
        <v>3355.8501633813758</v>
      </c>
      <c r="W64" s="11">
        <f t="shared" si="3"/>
        <v>3413.2352011751968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</row>
    <row r="65" spans="1:260" s="4" customFormat="1" x14ac:dyDescent="0.2">
      <c r="A65" s="1">
        <v>63</v>
      </c>
      <c r="B65" s="13" t="s">
        <v>67</v>
      </c>
      <c r="C65" s="3">
        <v>1494</v>
      </c>
      <c r="D65" s="1"/>
      <c r="E65" s="4">
        <f t="shared" si="0"/>
        <v>298.8</v>
      </c>
      <c r="F65" s="1"/>
      <c r="G65" s="8" t="s">
        <v>41</v>
      </c>
      <c r="H65" s="1"/>
      <c r="I65" s="3">
        <v>1494</v>
      </c>
      <c r="J65" s="11">
        <f t="shared" si="6"/>
        <v>1519.5473999999999</v>
      </c>
      <c r="K65" s="11">
        <f t="shared" si="6"/>
        <v>1545.5316605399998</v>
      </c>
      <c r="L65" s="11">
        <f t="shared" si="6"/>
        <v>1571.9602519352336</v>
      </c>
      <c r="M65" s="11">
        <f t="shared" si="6"/>
        <v>1598.840772243326</v>
      </c>
      <c r="N65" s="11">
        <f t="shared" si="6"/>
        <v>1626.1809494486868</v>
      </c>
      <c r="O65" s="11">
        <f t="shared" si="6"/>
        <v>1653.9886436842592</v>
      </c>
      <c r="P65" s="11">
        <f t="shared" si="6"/>
        <v>1682.2718494912599</v>
      </c>
      <c r="Q65" s="11">
        <f t="shared" si="6"/>
        <v>1711.0386981175602</v>
      </c>
      <c r="R65" s="11">
        <f t="shared" si="5"/>
        <v>1740.2974598553703</v>
      </c>
      <c r="S65" s="11">
        <f t="shared" si="5"/>
        <v>1770.0565464188969</v>
      </c>
      <c r="T65" s="11">
        <f t="shared" si="5"/>
        <v>1800.3245133626599</v>
      </c>
      <c r="U65" s="11">
        <f t="shared" si="5"/>
        <v>1831.1100625411611</v>
      </c>
      <c r="V65" s="11">
        <f t="shared" si="5"/>
        <v>1862.4220446106149</v>
      </c>
      <c r="W65" s="11">
        <f t="shared" si="3"/>
        <v>1894.2694615734563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</row>
    <row r="66" spans="1:260" s="4" customFormat="1" x14ac:dyDescent="0.2">
      <c r="A66" s="1">
        <v>64</v>
      </c>
      <c r="B66" s="13" t="s">
        <v>68</v>
      </c>
      <c r="C66" s="3">
        <v>2180</v>
      </c>
      <c r="D66" s="1"/>
      <c r="E66" s="4">
        <f t="shared" si="0"/>
        <v>436</v>
      </c>
      <c r="F66" s="1"/>
      <c r="G66" s="8" t="s">
        <v>41</v>
      </c>
      <c r="H66" s="1"/>
      <c r="I66" s="3">
        <v>2180</v>
      </c>
      <c r="J66" s="11">
        <f t="shared" si="6"/>
        <v>2217.2779999999998</v>
      </c>
      <c r="K66" s="11">
        <f t="shared" si="6"/>
        <v>2255.1934537999996</v>
      </c>
      <c r="L66" s="11">
        <f t="shared" si="6"/>
        <v>2293.7572618599793</v>
      </c>
      <c r="M66" s="11">
        <f t="shared" si="6"/>
        <v>2332.9805110377847</v>
      </c>
      <c r="N66" s="11">
        <f t="shared" si="6"/>
        <v>2372.8744777765305</v>
      </c>
      <c r="O66" s="11">
        <f t="shared" si="6"/>
        <v>2413.450631346509</v>
      </c>
      <c r="P66" s="11">
        <f t="shared" si="6"/>
        <v>2454.7206371425341</v>
      </c>
      <c r="Q66" s="11">
        <f t="shared" si="6"/>
        <v>2496.6963600376712</v>
      </c>
      <c r="R66" s="11">
        <f t="shared" si="5"/>
        <v>2539.3898677943153</v>
      </c>
      <c r="S66" s="11">
        <f t="shared" si="5"/>
        <v>2582.813434533598</v>
      </c>
      <c r="T66" s="11">
        <f t="shared" si="5"/>
        <v>2626.9795442641221</v>
      </c>
      <c r="U66" s="11">
        <f t="shared" si="5"/>
        <v>2671.9008944710381</v>
      </c>
      <c r="V66" s="11">
        <f t="shared" si="5"/>
        <v>2717.5903997664927</v>
      </c>
      <c r="W66" s="11">
        <f t="shared" si="3"/>
        <v>2764.0611956024995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</row>
    <row r="67" spans="1:260" s="4" customFormat="1" ht="15.75" thickBot="1" x14ac:dyDescent="0.3">
      <c r="A67" s="14"/>
      <c r="B67" s="15" t="s">
        <v>69</v>
      </c>
      <c r="C67" s="14"/>
      <c r="D67" s="14"/>
      <c r="F67" s="1"/>
      <c r="G67" s="8"/>
      <c r="H67" s="1"/>
      <c r="I67" s="16"/>
      <c r="J67" s="17">
        <f t="shared" ref="J67:W67" si="7">SUM(J3:J66)</f>
        <v>185353.25269999995</v>
      </c>
      <c r="K67" s="17">
        <f t="shared" si="7"/>
        <v>188522.79332116997</v>
      </c>
      <c r="L67" s="17">
        <f t="shared" si="7"/>
        <v>191746.53308696201</v>
      </c>
      <c r="M67" s="17">
        <f t="shared" si="7"/>
        <v>195025.39880274897</v>
      </c>
      <c r="N67" s="17">
        <f t="shared" si="7"/>
        <v>198360.33312227594</v>
      </c>
      <c r="O67" s="17">
        <f t="shared" si="7"/>
        <v>201752.29481866688</v>
      </c>
      <c r="P67" s="17">
        <f t="shared" si="7"/>
        <v>205202.25906006611</v>
      </c>
      <c r="Q67" s="17">
        <f t="shared" si="7"/>
        <v>208711.21768999321</v>
      </c>
      <c r="R67" s="17">
        <f t="shared" si="7"/>
        <v>212280.17951249206</v>
      </c>
      <c r="S67" s="17">
        <f t="shared" si="7"/>
        <v>215910.17058215549</v>
      </c>
      <c r="T67" s="17">
        <f t="shared" si="7"/>
        <v>219602.2344991104</v>
      </c>
      <c r="U67" s="17">
        <f t="shared" si="7"/>
        <v>223357.43270904518</v>
      </c>
      <c r="V67" s="17">
        <f t="shared" si="7"/>
        <v>227176.84480836985</v>
      </c>
      <c r="W67" s="17">
        <f t="shared" si="7"/>
        <v>231061.56885459306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</row>
    <row r="68" spans="1:260" s="4" customFormat="1" ht="15" thickTop="1" x14ac:dyDescent="0.2">
      <c r="A68" s="1"/>
      <c r="B68" s="1"/>
      <c r="C68" s="4">
        <f t="shared" ref="C68" si="8">SUM(C3:C66)</f>
        <v>182237</v>
      </c>
      <c r="E68" s="4">
        <f>SUM(E3:E66)</f>
        <v>36447.4</v>
      </c>
      <c r="F68" s="1"/>
      <c r="G68" s="8"/>
      <c r="H68" s="1"/>
      <c r="I68" s="18">
        <f t="shared" ref="I68" si="9">SUM(I3:I66)</f>
        <v>182237</v>
      </c>
      <c r="J68" s="11">
        <f>I68*(1+($I$1/100))</f>
        <v>185353.25269999998</v>
      </c>
      <c r="K68" s="11">
        <f t="shared" ref="K68:N68" si="10">J68*(1+($I$1/100))</f>
        <v>188522.79332116997</v>
      </c>
      <c r="L68" s="11">
        <f t="shared" si="10"/>
        <v>191746.53308696195</v>
      </c>
      <c r="M68" s="11">
        <f t="shared" si="10"/>
        <v>195025.39880274897</v>
      </c>
      <c r="N68" s="11">
        <f t="shared" si="10"/>
        <v>198360.33312227594</v>
      </c>
      <c r="O68" s="11"/>
      <c r="P68" s="11"/>
      <c r="Q68" s="11"/>
      <c r="R68" s="11"/>
      <c r="S68" s="11"/>
      <c r="T68" s="11"/>
      <c r="U68" s="11"/>
      <c r="V68" s="11"/>
      <c r="W68" s="1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</row>
    <row r="69" spans="1:260" s="4" customFormat="1" x14ac:dyDescent="0.2">
      <c r="A69" s="1"/>
      <c r="B69" s="1"/>
      <c r="F69" s="1"/>
      <c r="G69" s="8"/>
      <c r="H69" s="1"/>
      <c r="I69" s="18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</row>
    <row r="70" spans="1:260" s="4" customFormat="1" x14ac:dyDescent="0.2">
      <c r="A70" s="1"/>
      <c r="B70" s="1"/>
      <c r="E70" s="4">
        <v>2019</v>
      </c>
      <c r="F70" s="1" t="s">
        <v>70</v>
      </c>
      <c r="G70" s="11">
        <f>SUM(M39:M66)</f>
        <v>54980.217318608346</v>
      </c>
      <c r="H70" s="1"/>
      <c r="I70" s="1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</row>
    <row r="71" spans="1:260" s="4" customFormat="1" x14ac:dyDescent="0.2">
      <c r="A71" s="1"/>
      <c r="B71" s="1"/>
      <c r="F71" s="1" t="s">
        <v>71</v>
      </c>
      <c r="G71" s="11">
        <f>SUMIF(G3:G66,"e",M3:M66)</f>
        <v>69778.590945503049</v>
      </c>
      <c r="H71" s="1"/>
      <c r="I71" s="18"/>
      <c r="J71" s="11"/>
      <c r="K71" s="11"/>
      <c r="L71" s="11"/>
      <c r="M71" s="11"/>
      <c r="N71" s="11"/>
      <c r="O71" s="1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60" s="4" customFormat="1" x14ac:dyDescent="0.2">
      <c r="A72" s="1"/>
      <c r="B72" s="1"/>
      <c r="F72" s="1" t="s">
        <v>72</v>
      </c>
      <c r="G72" s="11">
        <f>M68-G70-G71</f>
        <v>70266.590538637582</v>
      </c>
      <c r="H72" s="1"/>
      <c r="I72" s="18"/>
      <c r="J72" s="11"/>
      <c r="K72" s="11"/>
      <c r="L72" s="11"/>
      <c r="M72" s="11"/>
      <c r="N72" s="11"/>
      <c r="O72" s="1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1:260" x14ac:dyDescent="0.2">
      <c r="I73" s="1" t="s">
        <v>73</v>
      </c>
      <c r="J73" s="19">
        <f>J68-I68</f>
        <v>3116.2526999999827</v>
      </c>
      <c r="K73" s="19">
        <f t="shared" ref="K73:N73" si="11">K68-J68</f>
        <v>3169.5406211699883</v>
      </c>
      <c r="L73" s="19">
        <f t="shared" si="11"/>
        <v>3223.7397657919792</v>
      </c>
      <c r="M73" s="19">
        <f t="shared" si="11"/>
        <v>3278.8657157870184</v>
      </c>
      <c r="N73" s="19">
        <f t="shared" si="11"/>
        <v>3334.9343195269757</v>
      </c>
      <c r="O73" s="19" t="e">
        <f>#REF!-N68</f>
        <v>#REF!</v>
      </c>
    </row>
    <row r="74" spans="1:260" x14ac:dyDescent="0.2">
      <c r="I74" s="1" t="s">
        <v>74</v>
      </c>
      <c r="J74" s="19">
        <f>J73/12</f>
        <v>259.68772499999858</v>
      </c>
      <c r="K74" s="19">
        <f t="shared" ref="K74:O74" si="12">K73/12</f>
        <v>264.12838509749901</v>
      </c>
      <c r="L74" s="19">
        <f t="shared" si="12"/>
        <v>268.64498048266495</v>
      </c>
      <c r="M74" s="19">
        <f t="shared" si="12"/>
        <v>273.23880964891822</v>
      </c>
      <c r="N74" s="19">
        <f t="shared" si="12"/>
        <v>277.91119329391466</v>
      </c>
      <c r="O74" s="19" t="e">
        <f t="shared" si="12"/>
        <v>#REF!</v>
      </c>
    </row>
    <row r="75" spans="1:260" x14ac:dyDescent="0.2">
      <c r="B75" s="1">
        <v>2000</v>
      </c>
      <c r="C75" s="11">
        <v>134678</v>
      </c>
      <c r="E75" s="20"/>
      <c r="F75" s="1">
        <v>1.94</v>
      </c>
      <c r="I75" s="1" t="s">
        <v>75</v>
      </c>
      <c r="J75" s="21">
        <f>J74/4</f>
        <v>64.921931249999645</v>
      </c>
      <c r="K75" s="21">
        <f t="shared" ref="K75:O75" si="13">K74/4</f>
        <v>66.032096274374751</v>
      </c>
      <c r="L75" s="21">
        <f t="shared" si="13"/>
        <v>67.161245120666237</v>
      </c>
      <c r="M75" s="21">
        <f t="shared" si="13"/>
        <v>68.309702412229555</v>
      </c>
      <c r="N75" s="21">
        <f t="shared" si="13"/>
        <v>69.477798323478666</v>
      </c>
      <c r="O75" s="21" t="e">
        <f t="shared" si="13"/>
        <v>#REF!</v>
      </c>
    </row>
    <row r="76" spans="1:260" x14ac:dyDescent="0.2">
      <c r="B76" s="1">
        <v>2010</v>
      </c>
      <c r="C76" s="11">
        <v>155144</v>
      </c>
      <c r="E76" s="20">
        <v>1.42</v>
      </c>
      <c r="I76" s="1" t="s">
        <v>76</v>
      </c>
      <c r="J76" s="21">
        <f>J75/7</f>
        <v>9.2745616071428056</v>
      </c>
      <c r="K76" s="21">
        <f t="shared" ref="K76:O76" si="14">K75/7</f>
        <v>9.4331566106249642</v>
      </c>
      <c r="L76" s="21">
        <f t="shared" si="14"/>
        <v>9.5944635886666045</v>
      </c>
      <c r="M76" s="21">
        <f t="shared" si="14"/>
        <v>9.7585289160327928</v>
      </c>
      <c r="N76" s="21">
        <f t="shared" si="14"/>
        <v>9.925399760496953</v>
      </c>
      <c r="O76" s="21" t="e">
        <f t="shared" si="14"/>
        <v>#REF!</v>
      </c>
    </row>
    <row r="77" spans="1:260" ht="15" x14ac:dyDescent="0.25">
      <c r="B77" s="1">
        <v>2015</v>
      </c>
      <c r="C77" s="11">
        <v>168110</v>
      </c>
      <c r="E77" s="20">
        <v>1.54</v>
      </c>
      <c r="G77" s="22">
        <f>(C77-C76)/C77/5</f>
        <v>1.5425614181190886E-2</v>
      </c>
      <c r="I77" s="1" t="s">
        <v>77</v>
      </c>
      <c r="J77" s="23">
        <f>J76/24</f>
        <v>0.38644006696428357</v>
      </c>
      <c r="K77" s="23">
        <f t="shared" ref="K77:O77" si="15">K76/24</f>
        <v>0.39304819210937353</v>
      </c>
      <c r="L77" s="23">
        <f t="shared" si="15"/>
        <v>0.39976931619444184</v>
      </c>
      <c r="M77" s="23">
        <f t="shared" si="15"/>
        <v>0.40660537150136639</v>
      </c>
      <c r="N77" s="23">
        <f t="shared" si="15"/>
        <v>0.41355832335403969</v>
      </c>
      <c r="O77" s="23" t="e">
        <f t="shared" si="15"/>
        <v>#REF!</v>
      </c>
    </row>
    <row r="78" spans="1:260" x14ac:dyDescent="0.2">
      <c r="E78" s="4">
        <f>(C77-C76)/5</f>
        <v>2593.1999999999998</v>
      </c>
      <c r="G78" s="24"/>
      <c r="I78" s="1" t="s">
        <v>78</v>
      </c>
      <c r="J78" s="25">
        <f>J77/50</f>
        <v>7.7288013392856712E-3</v>
      </c>
      <c r="K78" s="25">
        <f t="shared" ref="K78:O78" si="16">K77/50</f>
        <v>7.8609638421874711E-3</v>
      </c>
      <c r="L78" s="25">
        <f t="shared" si="16"/>
        <v>7.995386323888836E-3</v>
      </c>
      <c r="M78" s="25">
        <f t="shared" si="16"/>
        <v>8.1321074300273275E-3</v>
      </c>
      <c r="N78" s="25">
        <f t="shared" si="16"/>
        <v>8.2711664670807941E-3</v>
      </c>
      <c r="O78" s="25" t="e">
        <f t="shared" si="16"/>
        <v>#REF!</v>
      </c>
    </row>
    <row r="79" spans="1:260" x14ac:dyDescent="0.2">
      <c r="I79" s="1">
        <f>183793-168110</f>
        <v>15683</v>
      </c>
    </row>
    <row r="80" spans="1:260" x14ac:dyDescent="0.2">
      <c r="J80" s="25">
        <f>1/J78</f>
        <v>129.38616948490804</v>
      </c>
    </row>
    <row r="81" spans="5:10" x14ac:dyDescent="0.2">
      <c r="E81" s="4">
        <f>168110-134678</f>
        <v>33432</v>
      </c>
      <c r="F81" s="1">
        <f>E81/15</f>
        <v>2228.8000000000002</v>
      </c>
      <c r="J81" s="25">
        <f>1/J77</f>
        <v>2.5877233896981604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82" fitToHeight="0" orientation="landscape" useFirstPageNumber="1" r:id="rId1"/>
  <headerFooter differentOddEven="1">
    <oddHeader>&amp;L&amp;"Arial,Bold Italic"&amp;10 2015 Census of Population&amp;R&amp;"Arial,Bold Italic"&amp;10REGION V - BICOL REGION</oddHeader>
    <oddFooter>&amp;L&amp;"Arial,Bold Italic"&amp;10Philippine Statistics Authority&amp;R&amp;"Arial,Bold"&amp;10&amp;P</oddFooter>
    <evenHeader>&amp;L&amp;"Arial,Bold Italic"&amp;10REGION V - BICOL REGION&amp;R&amp;"Arial,Bold Italic"&amp;10 2015 Census of Population</evenHeader>
    <evenFooter>&amp;L&amp;"Arial,Bold"&amp;10&amp;P&amp;R&amp;"Arial,Bold Italic"&amp;10Philippine Statistics Authority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0" sqref="E10"/>
    </sheetView>
  </sheetViews>
  <sheetFormatPr defaultRowHeight="15" x14ac:dyDescent="0.25"/>
  <cols>
    <col min="1" max="1" width="11.42578125" style="26" bestFit="1" customWidth="1"/>
    <col min="2" max="2" width="19.85546875" bestFit="1" customWidth="1"/>
  </cols>
  <sheetData>
    <row r="1" spans="1:2" x14ac:dyDescent="0.25">
      <c r="A1" s="27" t="s">
        <v>79</v>
      </c>
      <c r="B1" s="27" t="s">
        <v>80</v>
      </c>
    </row>
    <row r="2" spans="1:2" x14ac:dyDescent="0.25">
      <c r="A2" s="30">
        <v>2015</v>
      </c>
      <c r="B2" s="29">
        <v>35394</v>
      </c>
    </row>
    <row r="3" spans="1:2" x14ac:dyDescent="0.25">
      <c r="A3" s="30">
        <v>2019</v>
      </c>
      <c r="B3" s="29">
        <v>37702</v>
      </c>
    </row>
    <row r="4" spans="1:2" x14ac:dyDescent="0.25">
      <c r="A4" s="28">
        <v>2020</v>
      </c>
      <c r="B4" s="31">
        <v>38283</v>
      </c>
    </row>
    <row r="5" spans="1:2" x14ac:dyDescent="0.25">
      <c r="A5" s="28">
        <v>2021</v>
      </c>
      <c r="B5" s="31">
        <v>38872</v>
      </c>
    </row>
    <row r="6" spans="1:2" x14ac:dyDescent="0.25">
      <c r="A6" s="28">
        <v>2022</v>
      </c>
      <c r="B6" s="31">
        <v>39471</v>
      </c>
    </row>
    <row r="7" spans="1:2" x14ac:dyDescent="0.25">
      <c r="A7" s="28">
        <v>2023</v>
      </c>
      <c r="B7" s="31">
        <v>40079</v>
      </c>
    </row>
    <row r="8" spans="1:2" x14ac:dyDescent="0.25">
      <c r="A8" s="28">
        <v>2024</v>
      </c>
      <c r="B8" s="3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sorcity2020</vt:lpstr>
      <vt:lpstr>Households 2020-2024</vt:lpstr>
      <vt:lpstr>sorcity2020!Print_Area</vt:lpstr>
      <vt:lpstr>sorcity2020!Print_Titles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GISCPDO Sorcity</dc:creator>
  <cp:lastModifiedBy>GISCPDO Sorcity</cp:lastModifiedBy>
  <dcterms:created xsi:type="dcterms:W3CDTF">2024-11-04T04:43:46Z</dcterms:created>
  <dcterms:modified xsi:type="dcterms:W3CDTF">2025-03-13T02:15:15Z</dcterms:modified>
  <cp:contentStatus/>
</cp:coreProperties>
</file>