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895" activeTab="0"/>
  </bookViews>
  <sheets>
    <sheet name="20% CDF" sheetId="1" r:id="rId1"/>
  </sheets>
  <definedNames/>
  <calcPr fullCalcOnLoad="1"/>
</workbook>
</file>

<file path=xl/sharedStrings.xml><?xml version="1.0" encoding="utf-8"?>
<sst xmlns="http://schemas.openxmlformats.org/spreadsheetml/2006/main" count="124" uniqueCount="119">
  <si>
    <t>Location</t>
  </si>
  <si>
    <t>Total Cost</t>
  </si>
  <si>
    <t>Program or Project</t>
  </si>
  <si>
    <t>We hereby certify that we have reviewed the contents and hereby attest to the veracity and correctness of the data or information contanied in this document.</t>
  </si>
  <si>
    <t>FDP Form 7 - 20%Development Fund Utilization</t>
  </si>
  <si>
    <t>UTILIZATION OF THE 20% COMPONENT OF IRA FOR DEVELOPMENT PROJECTS</t>
  </si>
  <si>
    <t xml:space="preserve">CITY OF SORSOGON </t>
  </si>
  <si>
    <t xml:space="preserve">City Budget Officer </t>
  </si>
  <si>
    <t>prepared by: jonnahgalarosaalegre</t>
  </si>
  <si>
    <t xml:space="preserve">TOTAL </t>
  </si>
  <si>
    <t xml:space="preserve">Marinas, East  District </t>
  </si>
  <si>
    <t xml:space="preserve">BRGY. MARINAS, EAST DISTRICT - financial subsidy to Brgy. Marinas,  East  Dist. intended for the Construction/ Fabrication/ Installation of Solar/ Standard Streetlights </t>
  </si>
  <si>
    <t xml:space="preserve">Salvacion, West  District </t>
  </si>
  <si>
    <t>BRGY. SALVACION, WEST  DISTRICT - financial subsidy to Brgy. Salvacion,  West  Dist. intended for the Construction of New Source of Water System</t>
  </si>
  <si>
    <t>BRGY. STA. LUCIA, BACON  DISTRICT - financial subsidy to Brgy. Sta. Lucia, Bacon  Dist. intended for the Construction of New Source of Water System</t>
  </si>
  <si>
    <t xml:space="preserve">Sta. Lucia, Bacon District </t>
  </si>
  <si>
    <t xml:space="preserve">Abuyog, East District </t>
  </si>
  <si>
    <t xml:space="preserve">BRGY. ABUYOG, EAST  DISTRICT - financial subsidy to Brgy. Abuyog, East  Dist. intended for the Construction and Installation of Streetlights </t>
  </si>
  <si>
    <t xml:space="preserve">Buhatan, East District </t>
  </si>
  <si>
    <t xml:space="preserve">BRGY. BUHATAN, EAST  DISTRICT - financial subsidy to Brgy. Buhatan, East  Dist. intended for the Construction of Multi-purpose Hall (Phase 2) </t>
  </si>
  <si>
    <t xml:space="preserve">Polvorista, East District </t>
  </si>
  <si>
    <t xml:space="preserve">BRGY. POLVORISTA , EAST  DISTRICT - financial subsidy to Brgy. Polvorista, East  Dist. intended for the Construction of Multi-purpose Hall </t>
  </si>
  <si>
    <t xml:space="preserve">Cambulaga, West District </t>
  </si>
  <si>
    <t xml:space="preserve">BRGY. CAMBULAGA, WEST  DISTRICT - financial subsidy to Brgy. Cambulaga, West  Dist. intended for the Purchse of a Parcel of Land </t>
  </si>
  <si>
    <t xml:space="preserve">Pamurayan, West District </t>
  </si>
  <si>
    <t>BRGY. PAMURAYAN, WEST  DISTRICT - financial subsidy to Brgy. Pamurayan, West  Dist. intended for the Construction of Local Roads</t>
  </si>
  <si>
    <t xml:space="preserve">BRGY. SAN JUAN - RORO,  EAST  DISTRICT - financial subsidy to Brgy. San Juan - roro, East Dist. intended for the Improvement of Water System </t>
  </si>
  <si>
    <t xml:space="preserve">San Juan-roro, East  District </t>
  </si>
  <si>
    <t xml:space="preserve">Burabod, East  District </t>
  </si>
  <si>
    <t xml:space="preserve">BRGY. BURABOD  EAST  DISTRICT - financial subsidy to Brgy. Burabod, East Dist. intended for the Construction of Multi-purpose Hall (Phase III) </t>
  </si>
  <si>
    <t xml:space="preserve">Almendras-cogon, East  District </t>
  </si>
  <si>
    <t xml:space="preserve">BRGY. ALMENDRAS-COGON,  EAST  DISTRICT - financial subsidy to Brgy. Almendras-cogon, East Dist. intended for thePurchase and Installation of Solar Powered Lights </t>
  </si>
  <si>
    <t xml:space="preserve">BRGY.SUGOD, BACON  DISTRICT - financial subsidy to Brgy. Sugod, Bacon Dist. intended for the Purchase of a Parcel of Land </t>
  </si>
  <si>
    <t xml:space="preserve">BRGY. STO. DOMINGO, BACON  DISTRICT - financial subsidy to Brgy. Sto. Domingo, Bacon Dist. intended for the Improvement of Water System (Installation of Submiersible Pump) </t>
  </si>
  <si>
    <t xml:space="preserve">Sugod, Bacon District </t>
  </si>
  <si>
    <t xml:space="preserve">Caricaran, Bacon District </t>
  </si>
  <si>
    <t xml:space="preserve">Sto. Domingo, Bacon District </t>
  </si>
  <si>
    <t xml:space="preserve">SUBTOTAL </t>
  </si>
  <si>
    <t xml:space="preserve">BRGY. CABARBUHAN, BACON  DISTRICT - financial subsidy to Brgy. Cabrabuhan, Bacon Dist. intended for the Construction/ Improvement of Water System </t>
  </si>
  <si>
    <t xml:space="preserve">Cabrabuhan, Bacon District </t>
  </si>
  <si>
    <t xml:space="preserve">Loan Amortization </t>
  </si>
  <si>
    <t>Payment of loan amortization at LBP for the month of January 2020</t>
  </si>
  <si>
    <t>Payment of loan amortization at LBP for the month of February 2020</t>
  </si>
  <si>
    <t>Payment of loan amortization at LBP for the month of March 2020</t>
  </si>
  <si>
    <t xml:space="preserve">Payment of loan amortization at LBP for the month of April 2020 </t>
  </si>
  <si>
    <t xml:space="preserve">Payment of loan amortization at LBP for the month of May 2020 </t>
  </si>
  <si>
    <t xml:space="preserve">BRGY.CARICARAN, BACON  DISTRICT - financial subsidy to Brgy. Caricaran, Bacon Dist. intended for the Extension of Road </t>
  </si>
  <si>
    <t>Payment of loan amortization at LBP for the month of June 2020</t>
  </si>
  <si>
    <t>Payment of loan amortization at LBP for the month of July 2020</t>
  </si>
  <si>
    <t>Payment of loan amortization at LBP for the month of August 2020</t>
  </si>
  <si>
    <t xml:space="preserve">Payment of loan amortization at LBP for the month of September 2020 </t>
  </si>
  <si>
    <t xml:space="preserve">Payment of loan amortization at LBP for the month of October 2020 </t>
  </si>
  <si>
    <t xml:space="preserve">Penafrancia, West  District </t>
  </si>
  <si>
    <t>BRGY. PENAFRANCIA, WEST  DISTRICT - financial subsidy to Brgy. Penafrancia, West  Dist. intended for the Construction of Local Roads</t>
  </si>
  <si>
    <t xml:space="preserve">GRAND TOTAL </t>
  </si>
  <si>
    <t xml:space="preserve">Barangay Development Project </t>
  </si>
  <si>
    <t xml:space="preserve">BALANCE </t>
  </si>
  <si>
    <t xml:space="preserve">III. ECONOMIC SERVICES </t>
  </si>
  <si>
    <t xml:space="preserve">I. GENERAL SERVICES </t>
  </si>
  <si>
    <t xml:space="preserve">II. SOCIAL SERVICES </t>
  </si>
  <si>
    <t xml:space="preserve">IV. ENVIRONMENTAL MANAGEMENT </t>
  </si>
  <si>
    <t xml:space="preserve">V. INFRASTRUCTURE DEVELOPMENT </t>
  </si>
  <si>
    <t xml:space="preserve">City Mayor </t>
  </si>
  <si>
    <t xml:space="preserve">Construction of Bahay Pag-asa </t>
  </si>
  <si>
    <t>No. of Extension, if any</t>
  </si>
  <si>
    <t>Date Stated</t>
  </si>
  <si>
    <t xml:space="preserve">Target Completion date </t>
  </si>
  <si>
    <t xml:space="preserve">Project Status </t>
  </si>
  <si>
    <t>% of Completion</t>
  </si>
  <si>
    <t xml:space="preserve">Total Cost incurred to Date </t>
  </si>
  <si>
    <t>Buenavista, West District</t>
  </si>
  <si>
    <t xml:space="preserve"> (Sd) JINKY E. AQUINO </t>
  </si>
  <si>
    <t xml:space="preserve"> (Sgd) MA. ESTER E. HAMOR </t>
  </si>
  <si>
    <t xml:space="preserve">Barangay Osiao, Bacon District - financial subsidy to Barangay Osiao, Bacon District intended for the Construction/ Rehabilitation of Water System </t>
  </si>
  <si>
    <t xml:space="preserve">Barangay Cabarbuhan, Bacon District - financial subsidy to Barangay Cabarbuhan, Bacon District intended for the Contruction/ Improvement of Water System (Phase II) </t>
  </si>
  <si>
    <t xml:space="preserve">Barangay Sta. Cruz, Bacon District - financial subsidy to Barangay Sta. Cruz, Bacon District intended for the Construction of Local Road with Footbridge </t>
  </si>
  <si>
    <t xml:space="preserve">Barangay Salog, East District - financial subsidy to Barangay Salog, East District intended for the Improvement of Streetlights </t>
  </si>
  <si>
    <t xml:space="preserve">Barangay Basud, West District - financial subsidy to Barangay Basud, West District intended for the Purchase of Garbage Truck </t>
  </si>
  <si>
    <t xml:space="preserve">Barangay Marinas, East District - financial subsidy to Barangay Marinas, East District intended for the Purchase of Rescue Vehicle </t>
  </si>
  <si>
    <t xml:space="preserve">Barangay Buhatan, East District - financial subsidy to Barangay Buhatan, East District intended for the Purchase of Garbage Truck </t>
  </si>
  <si>
    <t>Barangay Macabog, West District - financial subsidy to Barangay Macabog, West  District intended for the Construction of Local Roads</t>
  </si>
  <si>
    <t xml:space="preserve">Brgy. Gatbo - finacial subsidy for lot puchase </t>
  </si>
  <si>
    <t xml:space="preserve">Brgy. Rawis - financial subsidy for purchse of service vehicle </t>
  </si>
  <si>
    <t xml:space="preserve">Brgy. San Vicente - financial subsdy for the purchase of lot </t>
  </si>
  <si>
    <t xml:space="preserve">Brgy. Almendras - cogon - financial subsidy for purchse of lot </t>
  </si>
  <si>
    <t xml:space="preserve">Brgy, Penafrancia - financial subsidy for the construcion of local road </t>
  </si>
  <si>
    <t>Payment for Loan Amortizationat LBP for the month of January 2022</t>
  </si>
  <si>
    <t>Payment for Loan Amortizationat LBP for the month of February 2022</t>
  </si>
  <si>
    <t>Payment for Loan Amortizationat LBP for the month of  March 2022</t>
  </si>
  <si>
    <t xml:space="preserve">TOTAL BALANCE FOR GENERAL SERVICES </t>
  </si>
  <si>
    <t xml:space="preserve">Establishment of Relocation site to include lot purchase </t>
  </si>
  <si>
    <t xml:space="preserve">Construction/ Improvement of Water System </t>
  </si>
  <si>
    <t xml:space="preserve">Construction/ Repair/ Improvement of Day Care Centers </t>
  </si>
  <si>
    <t xml:space="preserve">TOTAL BALANCE FOR SOCIAL SERVICES </t>
  </si>
  <si>
    <t xml:space="preserve">TOTAL BALANCE FOR ECONOMIC SERVICES </t>
  </si>
  <si>
    <t xml:space="preserve">Construction of FMR </t>
  </si>
  <si>
    <t xml:space="preserve">Improvement of Sorsogon City Public Market </t>
  </si>
  <si>
    <t xml:space="preserve">Rehabilitation of Cold Storage Facility </t>
  </si>
  <si>
    <t xml:space="preserve">Purchase of Dumptruck </t>
  </si>
  <si>
    <t xml:space="preserve">Repair of Sorsogon City Public Market Water Treatment Facility </t>
  </si>
  <si>
    <t xml:space="preserve">Construction/Installation of Solar Streetlights </t>
  </si>
  <si>
    <t xml:space="preserve">Construction/ Repair of River Control/ Slope Protection </t>
  </si>
  <si>
    <t xml:space="preserve">D N D Construction and Development - payment for the procurement of additional unit  high side mini dump truck </t>
  </si>
  <si>
    <t xml:space="preserve">TOTAL BALANCE FOR ENVIRONMENTAL MANAGEMENT </t>
  </si>
  <si>
    <t xml:space="preserve">TOTAL BALANCE FOR INFRASTRUCTURE DEVELOPMENT </t>
  </si>
  <si>
    <t xml:space="preserve">FIRST (1st ) QUARTER, CY 2022 </t>
  </si>
  <si>
    <t>Barangay Osiao</t>
  </si>
  <si>
    <t xml:space="preserve">Brgy. Cabarbuhan </t>
  </si>
  <si>
    <t>Brgy. Sta. Cruz</t>
  </si>
  <si>
    <t xml:space="preserve">Brgy. Salog </t>
  </si>
  <si>
    <t>Brgy. Marinas</t>
  </si>
  <si>
    <t>Brgy. Buhatan</t>
  </si>
  <si>
    <t>Brgy. Macabog</t>
  </si>
  <si>
    <t xml:space="preserve">Brgy. Basud </t>
  </si>
  <si>
    <t xml:space="preserve">Brgy. Gatbo </t>
  </si>
  <si>
    <t xml:space="preserve">Brgy. Rawis </t>
  </si>
  <si>
    <t>Brgy. San Vicente</t>
  </si>
  <si>
    <t>Brgy. Almendras - cogon</t>
  </si>
  <si>
    <t>Brgy. Penafrancia</t>
  </si>
</sst>
</file>

<file path=xl/styles.xml><?xml version="1.0" encoding="utf-8"?>
<styleSheet xmlns="http://schemas.openxmlformats.org/spreadsheetml/2006/main">
  <numFmts count="26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* #,##0_);_(* \(#,##0\);_(* &quot;-&quot;_);_(@_)"/>
    <numFmt numFmtId="170" formatCode="_(&quot;Php&quot;* #,##0.00_);_(&quot;Php&quot;* \(#,##0.00\);_(&quot;Ph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3409]dddd\,\ mmmm\ dd\,\ yyyy"/>
    <numFmt numFmtId="179" formatCode="[$-409]h:mm:ss\ AM/PM"/>
    <numFmt numFmtId="180" formatCode="[$-3409]dddd\,\ d\ mmmm\ yyyy"/>
    <numFmt numFmtId="181" formatCode="m/d/yy;@"/>
  </numFmts>
  <fonts count="52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/>
    </xf>
    <xf numFmtId="171" fontId="0" fillId="0" borderId="0" xfId="42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171" fontId="2" fillId="0" borderId="13" xfId="42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1" fontId="3" fillId="0" borderId="13" xfId="42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71" fontId="2" fillId="0" borderId="16" xfId="42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71" fontId="3" fillId="0" borderId="16" xfId="42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71" fontId="2" fillId="0" borderId="19" xfId="42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 wrapText="1"/>
    </xf>
    <xf numFmtId="171" fontId="2" fillId="33" borderId="16" xfId="42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 wrapText="1"/>
    </xf>
    <xf numFmtId="171" fontId="2" fillId="33" borderId="19" xfId="42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171" fontId="2" fillId="34" borderId="19" xfId="42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15" borderId="23" xfId="0" applyFont="1" applyFill="1" applyBorder="1" applyAlignment="1">
      <alignment/>
    </xf>
    <xf numFmtId="0" fontId="2" fillId="15" borderId="0" xfId="0" applyFont="1" applyFill="1" applyBorder="1" applyAlignment="1">
      <alignment/>
    </xf>
    <xf numFmtId="0" fontId="3" fillId="15" borderId="10" xfId="0" applyFont="1" applyFill="1" applyBorder="1" applyAlignment="1">
      <alignment vertical="center"/>
    </xf>
    <xf numFmtId="171" fontId="3" fillId="15" borderId="10" xfId="42" applyFont="1" applyFill="1" applyBorder="1" applyAlignment="1">
      <alignment vertical="center"/>
    </xf>
    <xf numFmtId="0" fontId="3" fillId="15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171" fontId="2" fillId="0" borderId="10" xfId="42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1" fontId="3" fillId="0" borderId="10" xfId="42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9" fontId="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171" fontId="2" fillId="33" borderId="10" xfId="42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171" fontId="2" fillId="0" borderId="10" xfId="42" applyNumberFormat="1" applyFont="1" applyFill="1" applyBorder="1" applyAlignment="1">
      <alignment vertical="center"/>
    </xf>
    <xf numFmtId="171" fontId="3" fillId="0" borderId="10" xfId="42" applyNumberFormat="1" applyFont="1" applyFill="1" applyBorder="1" applyAlignment="1">
      <alignment vertical="center"/>
    </xf>
    <xf numFmtId="0" fontId="2" fillId="33" borderId="16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171" fontId="2" fillId="34" borderId="10" xfId="42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6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43" fontId="2" fillId="34" borderId="10" xfId="42" applyNumberFormat="1" applyFont="1" applyFill="1" applyBorder="1" applyAlignment="1">
      <alignment vertical="center"/>
    </xf>
    <xf numFmtId="171" fontId="2" fillId="15" borderId="10" xfId="42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vertical="center"/>
    </xf>
    <xf numFmtId="0" fontId="2" fillId="15" borderId="24" xfId="0" applyFont="1" applyFill="1" applyBorder="1" applyAlignment="1">
      <alignment/>
    </xf>
    <xf numFmtId="0" fontId="3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171" fontId="2" fillId="0" borderId="0" xfId="42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1" fontId="3" fillId="0" borderId="0" xfId="42" applyFont="1" applyFill="1" applyBorder="1" applyAlignment="1">
      <alignment vertical="center"/>
    </xf>
    <xf numFmtId="0" fontId="3" fillId="0" borderId="0" xfId="0" applyFont="1" applyFill="1" applyAlignment="1">
      <alignment/>
    </xf>
    <xf numFmtId="171" fontId="3" fillId="0" borderId="0" xfId="42" applyFont="1" applyFill="1" applyAlignment="1">
      <alignment vertical="center"/>
    </xf>
    <xf numFmtId="4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26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3" fillId="15" borderId="0" xfId="0" applyFont="1" applyFill="1" applyBorder="1" applyAlignment="1">
      <alignment/>
    </xf>
    <xf numFmtId="0" fontId="48" fillId="0" borderId="25" xfId="0" applyFont="1" applyBorder="1" applyAlignment="1">
      <alignment vertical="center" wrapText="1"/>
    </xf>
    <xf numFmtId="0" fontId="3" fillId="33" borderId="16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47" fillId="0" borderId="0" xfId="0" applyFont="1" applyFill="1" applyAlignment="1">
      <alignment wrapText="1"/>
    </xf>
    <xf numFmtId="0" fontId="2" fillId="0" borderId="20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47" fillId="0" borderId="0" xfId="0" applyFont="1" applyFill="1" applyAlignment="1">
      <alignment vertical="center" wrapText="1"/>
    </xf>
    <xf numFmtId="0" fontId="4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3" fillId="15" borderId="28" xfId="0" applyFont="1" applyFill="1" applyBorder="1" applyAlignment="1">
      <alignment/>
    </xf>
    <xf numFmtId="0" fontId="3" fillId="15" borderId="29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8" fillId="0" borderId="0" xfId="0" applyFont="1" applyFill="1" applyBorder="1" applyAlignment="1">
      <alignment/>
    </xf>
    <xf numFmtId="171" fontId="48" fillId="0" borderId="0" xfId="42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171" fontId="3" fillId="0" borderId="0" xfId="0" applyNumberFormat="1" applyFont="1" applyFill="1" applyAlignment="1">
      <alignment horizontal="center"/>
    </xf>
    <xf numFmtId="171" fontId="2" fillId="0" borderId="0" xfId="42" applyFont="1" applyFill="1" applyBorder="1" applyAlignment="1">
      <alignment/>
    </xf>
    <xf numFmtId="171" fontId="3" fillId="0" borderId="0" xfId="0" applyNumberFormat="1" applyFont="1" applyFill="1" applyAlignment="1">
      <alignment/>
    </xf>
    <xf numFmtId="171" fontId="3" fillId="0" borderId="0" xfId="42" applyFont="1" applyFill="1" applyAlignment="1">
      <alignment/>
    </xf>
    <xf numFmtId="43" fontId="3" fillId="0" borderId="0" xfId="0" applyNumberFormat="1" applyFont="1" applyFill="1" applyAlignment="1">
      <alignment/>
    </xf>
    <xf numFmtId="43" fontId="47" fillId="0" borderId="0" xfId="0" applyNumberFormat="1" applyFont="1" applyFill="1" applyAlignment="1">
      <alignment/>
    </xf>
    <xf numFmtId="43" fontId="49" fillId="0" borderId="0" xfId="0" applyNumberFormat="1" applyFont="1" applyFill="1" applyAlignment="1">
      <alignment/>
    </xf>
    <xf numFmtId="0" fontId="3" fillId="15" borderId="30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horizontal="center"/>
    </xf>
    <xf numFmtId="43" fontId="2" fillId="33" borderId="30" xfId="0" applyNumberFormat="1" applyFont="1" applyFill="1" applyBorder="1" applyAlignment="1">
      <alignment vertical="center" wrapText="1"/>
    </xf>
    <xf numFmtId="43" fontId="3" fillId="0" borderId="30" xfId="0" applyNumberFormat="1" applyFont="1" applyFill="1" applyBorder="1" applyAlignment="1">
      <alignment vertical="center" wrapText="1"/>
    </xf>
    <xf numFmtId="43" fontId="2" fillId="34" borderId="30" xfId="0" applyNumberFormat="1" applyFont="1" applyFill="1" applyBorder="1" applyAlignment="1">
      <alignment vertical="center" wrapText="1"/>
    </xf>
    <xf numFmtId="43" fontId="2" fillId="0" borderId="30" xfId="0" applyNumberFormat="1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 wrapText="1"/>
    </xf>
    <xf numFmtId="171" fontId="2" fillId="34" borderId="33" xfId="42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43" fontId="2" fillId="34" borderId="34" xfId="0" applyNumberFormat="1" applyFont="1" applyFill="1" applyBorder="1" applyAlignment="1">
      <alignment vertical="center" wrapText="1"/>
    </xf>
    <xf numFmtId="0" fontId="2" fillId="0" borderId="3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8" fillId="0" borderId="10" xfId="0" applyFont="1" applyBorder="1" applyAlignment="1">
      <alignment vertical="center" wrapText="1"/>
    </xf>
    <xf numFmtId="0" fontId="2" fillId="33" borderId="36" xfId="0" applyFont="1" applyFill="1" applyBorder="1" applyAlignment="1">
      <alignment vertical="center" wrapText="1"/>
    </xf>
    <xf numFmtId="0" fontId="3" fillId="33" borderId="27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48" fillId="0" borderId="0" xfId="0" applyFont="1" applyAlignment="1">
      <alignment vertical="center" wrapText="1"/>
    </xf>
    <xf numFmtId="0" fontId="3" fillId="15" borderId="37" xfId="0" applyFont="1" applyFill="1" applyBorder="1" applyAlignment="1">
      <alignment vertical="center"/>
    </xf>
    <xf numFmtId="171" fontId="3" fillId="15" borderId="37" xfId="42" applyFont="1" applyFill="1" applyBorder="1" applyAlignment="1">
      <alignment vertical="center"/>
    </xf>
    <xf numFmtId="0" fontId="3" fillId="15" borderId="37" xfId="0" applyFont="1" applyFill="1" applyBorder="1" applyAlignment="1">
      <alignment horizontal="center" vertical="center"/>
    </xf>
    <xf numFmtId="0" fontId="3" fillId="15" borderId="38" xfId="0" applyFont="1" applyFill="1" applyBorder="1" applyAlignment="1">
      <alignment vertical="center" wrapText="1"/>
    </xf>
    <xf numFmtId="171" fontId="3" fillId="0" borderId="30" xfId="42" applyFont="1" applyFill="1" applyBorder="1" applyAlignment="1">
      <alignment vertical="center" wrapText="1"/>
    </xf>
    <xf numFmtId="171" fontId="3" fillId="0" borderId="30" xfId="0" applyNumberFormat="1" applyFont="1" applyFill="1" applyBorder="1" applyAlignment="1">
      <alignment vertical="center" wrapText="1"/>
    </xf>
    <xf numFmtId="43" fontId="2" fillId="0" borderId="0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171" fontId="48" fillId="0" borderId="10" xfId="42" applyNumberFormat="1" applyFont="1" applyBorder="1" applyAlignment="1">
      <alignment horizontal="center" vertical="center"/>
    </xf>
    <xf numFmtId="0" fontId="48" fillId="0" borderId="0" xfId="0" applyFont="1" applyFill="1" applyAlignment="1">
      <alignment/>
    </xf>
    <xf numFmtId="43" fontId="48" fillId="0" borderId="0" xfId="0" applyNumberFormat="1" applyFont="1" applyFill="1" applyAlignment="1">
      <alignment/>
    </xf>
    <xf numFmtId="43" fontId="48" fillId="0" borderId="0" xfId="0" applyNumberFormat="1" applyFont="1" applyFill="1" applyAlignment="1">
      <alignment vertical="center"/>
    </xf>
    <xf numFmtId="0" fontId="3" fillId="0" borderId="25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wrapText="1"/>
    </xf>
    <xf numFmtId="171" fontId="50" fillId="0" borderId="10" xfId="42" applyFont="1" applyBorder="1" applyAlignment="1">
      <alignment horizontal="center" vertical="center"/>
    </xf>
    <xf numFmtId="43" fontId="2" fillId="34" borderId="33" xfId="42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171" fontId="2" fillId="0" borderId="37" xfId="42" applyFont="1" applyFill="1" applyBorder="1" applyAlignment="1">
      <alignment horizontal="center" vertical="center" wrapText="1"/>
    </xf>
    <xf numFmtId="171" fontId="2" fillId="0" borderId="41" xfId="42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171" fontId="2" fillId="0" borderId="39" xfId="42" applyFont="1" applyFill="1" applyBorder="1" applyAlignment="1">
      <alignment horizontal="center" vertical="center"/>
    </xf>
    <xf numFmtId="171" fontId="2" fillId="0" borderId="10" xfId="42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171" fontId="51" fillId="0" borderId="0" xfId="42" applyFont="1" applyBorder="1" applyAlignment="1">
      <alignment horizontal="center" vertical="center"/>
    </xf>
    <xf numFmtId="0" fontId="2" fillId="0" borderId="35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0"/>
  <sheetViews>
    <sheetView tabSelected="1" zoomScale="90" zoomScaleNormal="90" workbookViewId="0" topLeftCell="A1">
      <selection activeCell="S51" sqref="S51"/>
    </sheetView>
  </sheetViews>
  <sheetFormatPr defaultColWidth="9.140625" defaultRowHeight="12.75"/>
  <cols>
    <col min="1" max="1" width="3.7109375" style="3" customWidth="1"/>
    <col min="2" max="2" width="0.9921875" style="3" customWidth="1"/>
    <col min="3" max="3" width="38.8515625" style="3" customWidth="1"/>
    <col min="4" max="4" width="18.00390625" style="3" customWidth="1"/>
    <col min="5" max="5" width="17.7109375" style="4" customWidth="1"/>
    <col min="6" max="6" width="8.7109375" style="3" customWidth="1"/>
    <col min="7" max="7" width="12.8515625" style="3" customWidth="1"/>
    <col min="8" max="8" width="12.7109375" style="3" customWidth="1"/>
    <col min="9" max="9" width="15.421875" style="4" customWidth="1"/>
    <col min="10" max="10" width="14.00390625" style="3" customWidth="1"/>
    <col min="11" max="11" width="17.7109375" style="3" customWidth="1"/>
    <col min="12" max="12" width="9.140625" style="2" customWidth="1"/>
    <col min="13" max="13" width="15.7109375" style="2" bestFit="1" customWidth="1"/>
    <col min="14" max="32" width="9.140625" style="2" customWidth="1"/>
    <col min="33" max="16384" width="9.140625" style="3" customWidth="1"/>
  </cols>
  <sheetData>
    <row r="1" spans="1:2" ht="12.75">
      <c r="A1" s="1" t="s">
        <v>4</v>
      </c>
      <c r="B1" s="1"/>
    </row>
    <row r="2" ht="4.5" customHeight="1"/>
    <row r="3" spans="3:32" s="81" customFormat="1" ht="15">
      <c r="C3" s="187" t="s">
        <v>5</v>
      </c>
      <c r="D3" s="187"/>
      <c r="E3" s="187"/>
      <c r="F3" s="187"/>
      <c r="G3" s="187"/>
      <c r="H3" s="187"/>
      <c r="I3" s="187"/>
      <c r="J3" s="187"/>
      <c r="K3" s="187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</row>
    <row r="4" spans="3:32" s="81" customFormat="1" ht="15">
      <c r="C4" s="187" t="s">
        <v>105</v>
      </c>
      <c r="D4" s="187"/>
      <c r="E4" s="187"/>
      <c r="F4" s="187"/>
      <c r="G4" s="187"/>
      <c r="H4" s="187"/>
      <c r="I4" s="187"/>
      <c r="J4" s="187"/>
      <c r="K4" s="187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</row>
    <row r="5" spans="3:32" s="81" customFormat="1" ht="11.25" customHeight="1">
      <c r="C5" s="87"/>
      <c r="D5" s="87"/>
      <c r="E5" s="87"/>
      <c r="F5" s="87"/>
      <c r="G5" s="87"/>
      <c r="H5" s="87"/>
      <c r="I5" s="87"/>
      <c r="J5" s="87"/>
      <c r="K5" s="87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</row>
    <row r="6" spans="3:32" s="81" customFormat="1" ht="15">
      <c r="C6" s="84" t="s">
        <v>6</v>
      </c>
      <c r="E6" s="82"/>
      <c r="I6" s="82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</row>
    <row r="7" spans="5:32" s="81" customFormat="1" ht="2.25" customHeight="1" thickBot="1">
      <c r="E7" s="82"/>
      <c r="I7" s="82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</row>
    <row r="8" spans="1:32" s="81" customFormat="1" ht="15">
      <c r="A8" s="188" t="s">
        <v>2</v>
      </c>
      <c r="B8" s="162"/>
      <c r="C8" s="162"/>
      <c r="D8" s="162" t="s">
        <v>0</v>
      </c>
      <c r="E8" s="183" t="s">
        <v>1</v>
      </c>
      <c r="F8" s="194" t="s">
        <v>65</v>
      </c>
      <c r="G8" s="171" t="s">
        <v>66</v>
      </c>
      <c r="H8" s="192" t="s">
        <v>67</v>
      </c>
      <c r="I8" s="193"/>
      <c r="J8" s="164" t="s">
        <v>64</v>
      </c>
      <c r="K8" s="178" t="s">
        <v>56</v>
      </c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</row>
    <row r="9" spans="1:32" s="81" customFormat="1" ht="15" customHeight="1">
      <c r="A9" s="189"/>
      <c r="B9" s="163"/>
      <c r="C9" s="163"/>
      <c r="D9" s="163"/>
      <c r="E9" s="184"/>
      <c r="F9" s="195"/>
      <c r="G9" s="172"/>
      <c r="H9" s="174" t="s">
        <v>68</v>
      </c>
      <c r="I9" s="176" t="s">
        <v>69</v>
      </c>
      <c r="J9" s="165"/>
      <c r="K9" s="179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</row>
    <row r="10" spans="1:32" s="81" customFormat="1" ht="30" customHeight="1">
      <c r="A10" s="189"/>
      <c r="B10" s="163"/>
      <c r="C10" s="163"/>
      <c r="D10" s="163"/>
      <c r="E10" s="184"/>
      <c r="F10" s="196"/>
      <c r="G10" s="173"/>
      <c r="H10" s="175"/>
      <c r="I10" s="177"/>
      <c r="J10" s="166"/>
      <c r="K10" s="180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</row>
    <row r="11" spans="1:32" s="81" customFormat="1" ht="71.25" hidden="1">
      <c r="A11" s="6"/>
      <c r="B11" s="7"/>
      <c r="C11" s="8" t="s">
        <v>11</v>
      </c>
      <c r="D11" s="9" t="s">
        <v>10</v>
      </c>
      <c r="E11" s="10"/>
      <c r="F11" s="11"/>
      <c r="G11" s="12"/>
      <c r="H11" s="11"/>
      <c r="I11" s="13">
        <v>1000000</v>
      </c>
      <c r="J11" s="11"/>
      <c r="K11" s="14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</row>
    <row r="12" spans="1:32" s="81" customFormat="1" ht="71.25" hidden="1">
      <c r="A12" s="6"/>
      <c r="B12" s="7"/>
      <c r="C12" s="8" t="s">
        <v>13</v>
      </c>
      <c r="D12" s="15" t="s">
        <v>12</v>
      </c>
      <c r="E12" s="16"/>
      <c r="F12" s="17"/>
      <c r="G12" s="18"/>
      <c r="H12" s="17"/>
      <c r="I12" s="19">
        <v>1000000</v>
      </c>
      <c r="J12" s="17"/>
      <c r="K12" s="20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</row>
    <row r="13" spans="1:32" s="81" customFormat="1" ht="71.25" hidden="1">
      <c r="A13" s="6"/>
      <c r="B13" s="7"/>
      <c r="C13" s="8" t="s">
        <v>14</v>
      </c>
      <c r="D13" s="15" t="s">
        <v>15</v>
      </c>
      <c r="E13" s="16"/>
      <c r="F13" s="17"/>
      <c r="G13" s="18"/>
      <c r="H13" s="17"/>
      <c r="I13" s="19">
        <v>1000000</v>
      </c>
      <c r="J13" s="17"/>
      <c r="K13" s="20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</row>
    <row r="14" spans="1:32" s="81" customFormat="1" ht="57" hidden="1">
      <c r="A14" s="6"/>
      <c r="B14" s="7"/>
      <c r="C14" s="8" t="s">
        <v>17</v>
      </c>
      <c r="D14" s="15" t="s">
        <v>16</v>
      </c>
      <c r="E14" s="16"/>
      <c r="F14" s="17"/>
      <c r="G14" s="18"/>
      <c r="H14" s="17"/>
      <c r="I14" s="19">
        <v>1000000</v>
      </c>
      <c r="J14" s="17"/>
      <c r="K14" s="20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</row>
    <row r="15" spans="1:32" s="81" customFormat="1" ht="57" hidden="1">
      <c r="A15" s="6"/>
      <c r="B15" s="7"/>
      <c r="C15" s="8" t="s">
        <v>19</v>
      </c>
      <c r="D15" s="15" t="s">
        <v>18</v>
      </c>
      <c r="E15" s="16"/>
      <c r="F15" s="17"/>
      <c r="G15" s="18"/>
      <c r="H15" s="17"/>
      <c r="I15" s="19">
        <v>1000000</v>
      </c>
      <c r="J15" s="17"/>
      <c r="K15" s="20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</row>
    <row r="16" spans="1:32" s="81" customFormat="1" ht="57" hidden="1">
      <c r="A16" s="6"/>
      <c r="B16" s="7"/>
      <c r="C16" s="8" t="s">
        <v>21</v>
      </c>
      <c r="D16" s="15" t="s">
        <v>20</v>
      </c>
      <c r="E16" s="16"/>
      <c r="F16" s="17"/>
      <c r="G16" s="18"/>
      <c r="H16" s="17"/>
      <c r="I16" s="19">
        <v>1000000</v>
      </c>
      <c r="J16" s="17"/>
      <c r="K16" s="20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</row>
    <row r="17" spans="1:32" s="81" customFormat="1" ht="57" hidden="1">
      <c r="A17" s="6"/>
      <c r="B17" s="7"/>
      <c r="C17" s="8" t="s">
        <v>23</v>
      </c>
      <c r="D17" s="15" t="s">
        <v>22</v>
      </c>
      <c r="E17" s="16"/>
      <c r="F17" s="17"/>
      <c r="G17" s="18"/>
      <c r="H17" s="17"/>
      <c r="I17" s="19">
        <v>1000000</v>
      </c>
      <c r="J17" s="17"/>
      <c r="K17" s="20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</row>
    <row r="18" spans="1:32" s="81" customFormat="1" ht="57" hidden="1">
      <c r="A18" s="6"/>
      <c r="B18" s="7"/>
      <c r="C18" s="8" t="s">
        <v>25</v>
      </c>
      <c r="D18" s="15" t="s">
        <v>24</v>
      </c>
      <c r="E18" s="16"/>
      <c r="F18" s="17"/>
      <c r="G18" s="18"/>
      <c r="H18" s="17"/>
      <c r="I18" s="19">
        <v>1000000</v>
      </c>
      <c r="J18" s="17"/>
      <c r="K18" s="20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</row>
    <row r="19" spans="1:32" s="81" customFormat="1" ht="57" customHeight="1" hidden="1">
      <c r="A19" s="6"/>
      <c r="B19" s="7"/>
      <c r="C19" s="8" t="s">
        <v>26</v>
      </c>
      <c r="D19" s="15" t="s">
        <v>27</v>
      </c>
      <c r="E19" s="16"/>
      <c r="F19" s="17"/>
      <c r="G19" s="18"/>
      <c r="H19" s="17"/>
      <c r="I19" s="19">
        <v>1000000</v>
      </c>
      <c r="J19" s="17"/>
      <c r="K19" s="20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</row>
    <row r="20" spans="1:32" s="81" customFormat="1" ht="57" hidden="1">
      <c r="A20" s="6"/>
      <c r="B20" s="7"/>
      <c r="C20" s="8" t="s">
        <v>29</v>
      </c>
      <c r="D20" s="15" t="s">
        <v>28</v>
      </c>
      <c r="E20" s="16"/>
      <c r="F20" s="17"/>
      <c r="G20" s="18"/>
      <c r="H20" s="17"/>
      <c r="I20" s="19">
        <v>1000000</v>
      </c>
      <c r="J20" s="17"/>
      <c r="K20" s="20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</row>
    <row r="21" spans="1:32" s="81" customFormat="1" ht="71.25" hidden="1">
      <c r="A21" s="6"/>
      <c r="B21" s="7"/>
      <c r="C21" s="8" t="s">
        <v>31</v>
      </c>
      <c r="D21" s="15" t="s">
        <v>30</v>
      </c>
      <c r="E21" s="16"/>
      <c r="F21" s="17"/>
      <c r="G21" s="18"/>
      <c r="H21" s="17"/>
      <c r="I21" s="19">
        <v>1000000</v>
      </c>
      <c r="J21" s="17"/>
      <c r="K21" s="20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</row>
    <row r="22" spans="1:32" s="81" customFormat="1" ht="57" customHeight="1" hidden="1">
      <c r="A22" s="6"/>
      <c r="B22" s="7"/>
      <c r="C22" s="8" t="s">
        <v>32</v>
      </c>
      <c r="D22" s="15" t="s">
        <v>34</v>
      </c>
      <c r="E22" s="16"/>
      <c r="F22" s="17"/>
      <c r="G22" s="18"/>
      <c r="H22" s="17"/>
      <c r="I22" s="19">
        <v>1000000</v>
      </c>
      <c r="J22" s="17"/>
      <c r="K22" s="20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</row>
    <row r="23" spans="1:32" s="81" customFormat="1" ht="57" hidden="1">
      <c r="A23" s="6"/>
      <c r="B23" s="7"/>
      <c r="C23" s="8" t="s">
        <v>46</v>
      </c>
      <c r="D23" s="15" t="s">
        <v>35</v>
      </c>
      <c r="E23" s="16"/>
      <c r="F23" s="17"/>
      <c r="G23" s="18"/>
      <c r="H23" s="17"/>
      <c r="I23" s="19">
        <v>1000000</v>
      </c>
      <c r="J23" s="17"/>
      <c r="K23" s="20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</row>
    <row r="24" spans="1:32" s="81" customFormat="1" ht="71.25" hidden="1">
      <c r="A24" s="6"/>
      <c r="B24" s="7"/>
      <c r="C24" s="8" t="s">
        <v>33</v>
      </c>
      <c r="D24" s="15" t="s">
        <v>36</v>
      </c>
      <c r="E24" s="16"/>
      <c r="F24" s="17"/>
      <c r="G24" s="18"/>
      <c r="H24" s="17"/>
      <c r="I24" s="19">
        <v>1000000</v>
      </c>
      <c r="J24" s="17"/>
      <c r="K24" s="20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</row>
    <row r="25" spans="1:32" s="81" customFormat="1" ht="71.25" hidden="1">
      <c r="A25" s="6"/>
      <c r="B25" s="7"/>
      <c r="C25" s="8" t="s">
        <v>38</v>
      </c>
      <c r="D25" s="21" t="s">
        <v>39</v>
      </c>
      <c r="E25" s="22"/>
      <c r="F25" s="23"/>
      <c r="G25" s="24"/>
      <c r="H25" s="23"/>
      <c r="I25" s="19">
        <v>1000000</v>
      </c>
      <c r="J25" s="17"/>
      <c r="K25" s="20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</row>
    <row r="26" spans="1:32" s="81" customFormat="1" ht="57" hidden="1">
      <c r="A26" s="6"/>
      <c r="B26" s="7"/>
      <c r="C26" s="8" t="s">
        <v>53</v>
      </c>
      <c r="D26" s="21" t="s">
        <v>52</v>
      </c>
      <c r="E26" s="22"/>
      <c r="F26" s="23"/>
      <c r="G26" s="24"/>
      <c r="H26" s="23"/>
      <c r="I26" s="19">
        <v>1000000</v>
      </c>
      <c r="J26" s="17"/>
      <c r="K26" s="20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</row>
    <row r="27" spans="1:32" s="81" customFormat="1" ht="15" hidden="1">
      <c r="A27" s="25"/>
      <c r="B27" s="26"/>
      <c r="C27" s="26" t="s">
        <v>37</v>
      </c>
      <c r="D27" s="27"/>
      <c r="E27" s="28"/>
      <c r="F27" s="29"/>
      <c r="G27" s="30"/>
      <c r="H27" s="29"/>
      <c r="I27" s="28">
        <f>SUM(I11:I26)</f>
        <v>16000000</v>
      </c>
      <c r="J27" s="29"/>
      <c r="K27" s="31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</row>
    <row r="28" spans="1:32" s="81" customFormat="1" ht="15" hidden="1">
      <c r="A28" s="32">
        <v>2</v>
      </c>
      <c r="B28" s="185" t="s">
        <v>40</v>
      </c>
      <c r="C28" s="186"/>
      <c r="D28" s="9"/>
      <c r="E28" s="10">
        <v>77200000</v>
      </c>
      <c r="F28" s="11"/>
      <c r="G28" s="12"/>
      <c r="H28" s="11"/>
      <c r="I28" s="16"/>
      <c r="J28" s="17"/>
      <c r="K28" s="20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</row>
    <row r="29" spans="1:32" s="81" customFormat="1" ht="28.5" hidden="1">
      <c r="A29" s="32"/>
      <c r="B29" s="8"/>
      <c r="C29" s="8" t="s">
        <v>41</v>
      </c>
      <c r="D29" s="15"/>
      <c r="E29" s="16"/>
      <c r="F29" s="17"/>
      <c r="G29" s="18"/>
      <c r="H29" s="17"/>
      <c r="I29" s="19">
        <v>5251836.28</v>
      </c>
      <c r="J29" s="17"/>
      <c r="K29" s="20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</row>
    <row r="30" spans="1:32" s="81" customFormat="1" ht="28.5" hidden="1">
      <c r="A30" s="32"/>
      <c r="B30" s="8"/>
      <c r="C30" s="8" t="s">
        <v>42</v>
      </c>
      <c r="D30" s="15"/>
      <c r="E30" s="16"/>
      <c r="F30" s="17"/>
      <c r="G30" s="18"/>
      <c r="H30" s="17"/>
      <c r="I30" s="19">
        <v>5231948.82</v>
      </c>
      <c r="J30" s="17"/>
      <c r="K30" s="20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</row>
    <row r="31" spans="1:32" s="81" customFormat="1" ht="28.5" hidden="1">
      <c r="A31" s="32"/>
      <c r="B31" s="8"/>
      <c r="C31" s="8" t="s">
        <v>43</v>
      </c>
      <c r="D31" s="15"/>
      <c r="E31" s="16"/>
      <c r="F31" s="17"/>
      <c r="G31" s="18"/>
      <c r="H31" s="17"/>
      <c r="I31" s="19">
        <v>5127582.95</v>
      </c>
      <c r="J31" s="17"/>
      <c r="K31" s="20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</row>
    <row r="32" spans="1:32" s="81" customFormat="1" ht="28.5" hidden="1">
      <c r="A32" s="32"/>
      <c r="B32" s="8"/>
      <c r="C32" s="8" t="s">
        <v>44</v>
      </c>
      <c r="D32" s="15"/>
      <c r="E32" s="16"/>
      <c r="F32" s="17"/>
      <c r="G32" s="18"/>
      <c r="H32" s="17"/>
      <c r="I32" s="19">
        <v>5192173.93</v>
      </c>
      <c r="J32" s="17"/>
      <c r="K32" s="20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</row>
    <row r="33" spans="1:32" s="81" customFormat="1" ht="28.5" hidden="1">
      <c r="A33" s="32"/>
      <c r="B33" s="8"/>
      <c r="C33" s="8" t="s">
        <v>45</v>
      </c>
      <c r="D33" s="15"/>
      <c r="E33" s="16"/>
      <c r="F33" s="17"/>
      <c r="G33" s="18"/>
      <c r="H33" s="17"/>
      <c r="I33" s="19">
        <v>5172286.49</v>
      </c>
      <c r="J33" s="17"/>
      <c r="K33" s="20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</row>
    <row r="34" spans="1:32" s="81" customFormat="1" ht="28.5" customHeight="1" hidden="1">
      <c r="A34" s="32"/>
      <c r="B34" s="8"/>
      <c r="C34" s="8" t="s">
        <v>47</v>
      </c>
      <c r="D34" s="15"/>
      <c r="E34" s="16"/>
      <c r="F34" s="17"/>
      <c r="G34" s="18"/>
      <c r="H34" s="17"/>
      <c r="I34" s="19">
        <v>5112084.37</v>
      </c>
      <c r="J34" s="17"/>
      <c r="K34" s="20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</row>
    <row r="35" spans="1:32" s="81" customFormat="1" ht="28.5" hidden="1">
      <c r="A35" s="32"/>
      <c r="B35" s="8"/>
      <c r="C35" s="8" t="s">
        <v>48</v>
      </c>
      <c r="D35" s="15"/>
      <c r="E35" s="16"/>
      <c r="F35" s="17"/>
      <c r="G35" s="18"/>
      <c r="H35" s="17"/>
      <c r="I35" s="19">
        <v>5092838.48</v>
      </c>
      <c r="J35" s="17"/>
      <c r="K35" s="20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</row>
    <row r="36" spans="1:32" s="81" customFormat="1" ht="28.5" hidden="1">
      <c r="A36" s="32"/>
      <c r="B36" s="33"/>
      <c r="C36" s="8" t="s">
        <v>49</v>
      </c>
      <c r="D36" s="15"/>
      <c r="E36" s="16"/>
      <c r="F36" s="17"/>
      <c r="G36" s="18"/>
      <c r="H36" s="17"/>
      <c r="I36" s="19">
        <v>5112624.14</v>
      </c>
      <c r="J36" s="17"/>
      <c r="K36" s="20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</row>
    <row r="37" spans="1:32" s="81" customFormat="1" ht="28.5" hidden="1">
      <c r="A37" s="32"/>
      <c r="B37" s="33"/>
      <c r="C37" s="8" t="s">
        <v>50</v>
      </c>
      <c r="D37" s="15"/>
      <c r="E37" s="16"/>
      <c r="F37" s="17"/>
      <c r="G37" s="18"/>
      <c r="H37" s="17"/>
      <c r="I37" s="19">
        <v>5092736.65</v>
      </c>
      <c r="J37" s="17"/>
      <c r="K37" s="20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</row>
    <row r="38" spans="1:32" s="81" customFormat="1" ht="28.5" hidden="1">
      <c r="A38" s="32"/>
      <c r="B38" s="33"/>
      <c r="C38" s="8" t="s">
        <v>51</v>
      </c>
      <c r="D38" s="15"/>
      <c r="E38" s="16"/>
      <c r="F38" s="17"/>
      <c r="G38" s="18"/>
      <c r="H38" s="17"/>
      <c r="I38" s="19">
        <v>1454497.83</v>
      </c>
      <c r="J38" s="17"/>
      <c r="K38" s="20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</row>
    <row r="39" spans="1:32" s="81" customFormat="1" ht="15" hidden="1">
      <c r="A39" s="34"/>
      <c r="B39" s="35"/>
      <c r="C39" s="35" t="s">
        <v>37</v>
      </c>
      <c r="D39" s="36"/>
      <c r="E39" s="37"/>
      <c r="F39" s="38"/>
      <c r="G39" s="39"/>
      <c r="H39" s="38"/>
      <c r="I39" s="28">
        <f>SUM(I29:I38)</f>
        <v>47840609.94</v>
      </c>
      <c r="J39" s="29"/>
      <c r="K39" s="31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</row>
    <row r="40" spans="1:32" s="81" customFormat="1" ht="15" hidden="1">
      <c r="A40" s="40"/>
      <c r="B40" s="41"/>
      <c r="C40" s="18" t="s">
        <v>9</v>
      </c>
      <c r="D40" s="21"/>
      <c r="E40" s="42" t="e">
        <f>E28+#REF!</f>
        <v>#REF!</v>
      </c>
      <c r="F40" s="23"/>
      <c r="G40" s="24"/>
      <c r="H40" s="23"/>
      <c r="I40" s="42">
        <f>I39+I27</f>
        <v>63840609.94</v>
      </c>
      <c r="J40" s="23"/>
      <c r="K40" s="43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</row>
    <row r="41" spans="1:32" s="81" customFormat="1" ht="15">
      <c r="A41" s="44" t="s">
        <v>58</v>
      </c>
      <c r="B41" s="45"/>
      <c r="C41" s="89"/>
      <c r="D41" s="143"/>
      <c r="E41" s="144"/>
      <c r="F41" s="143"/>
      <c r="G41" s="143"/>
      <c r="H41" s="145"/>
      <c r="I41" s="144"/>
      <c r="J41" s="143"/>
      <c r="K41" s="146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</row>
    <row r="42" spans="1:32" s="81" customFormat="1" ht="15">
      <c r="A42" s="140">
        <v>1</v>
      </c>
      <c r="B42" s="134" t="s">
        <v>55</v>
      </c>
      <c r="C42" s="135"/>
      <c r="D42" s="51"/>
      <c r="E42" s="52">
        <v>64000000</v>
      </c>
      <c r="F42" s="51"/>
      <c r="G42" s="51"/>
      <c r="H42" s="53"/>
      <c r="I42" s="54"/>
      <c r="J42" s="51"/>
      <c r="K42" s="55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</row>
    <row r="43" spans="1:32" s="81" customFormat="1" ht="51">
      <c r="A43" s="141"/>
      <c r="B43" s="156"/>
      <c r="C43" s="198" t="s">
        <v>73</v>
      </c>
      <c r="D43" s="74" t="s">
        <v>106</v>
      </c>
      <c r="E43" s="52"/>
      <c r="F43" s="51"/>
      <c r="G43" s="51"/>
      <c r="H43" s="53"/>
      <c r="I43" s="157">
        <v>1000000</v>
      </c>
      <c r="J43" s="51"/>
      <c r="K43" s="119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</row>
    <row r="44" spans="1:32" s="81" customFormat="1" ht="51">
      <c r="A44" s="141"/>
      <c r="B44" s="50"/>
      <c r="C44" s="198" t="s">
        <v>74</v>
      </c>
      <c r="D44" s="74" t="s">
        <v>107</v>
      </c>
      <c r="E44" s="52"/>
      <c r="F44" s="51"/>
      <c r="G44" s="51"/>
      <c r="H44" s="53"/>
      <c r="I44" s="157">
        <v>1000000</v>
      </c>
      <c r="J44" s="51"/>
      <c r="K44" s="119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</row>
    <row r="45" spans="1:32" s="81" customFormat="1" ht="51">
      <c r="A45" s="141"/>
      <c r="B45" s="86"/>
      <c r="C45" s="198" t="s">
        <v>75</v>
      </c>
      <c r="D45" s="74" t="s">
        <v>108</v>
      </c>
      <c r="E45" s="52"/>
      <c r="F45" s="51"/>
      <c r="G45" s="51"/>
      <c r="H45" s="53"/>
      <c r="I45" s="157">
        <v>1000000</v>
      </c>
      <c r="J45" s="51"/>
      <c r="K45" s="119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</row>
    <row r="46" spans="1:32" s="81" customFormat="1" ht="38.25">
      <c r="A46" s="141"/>
      <c r="B46" s="50"/>
      <c r="C46" s="198" t="s">
        <v>76</v>
      </c>
      <c r="D46" s="74" t="s">
        <v>109</v>
      </c>
      <c r="E46" s="52"/>
      <c r="F46" s="51"/>
      <c r="G46" s="51"/>
      <c r="H46" s="53"/>
      <c r="I46" s="157">
        <v>1000000</v>
      </c>
      <c r="J46" s="51"/>
      <c r="K46" s="119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</row>
    <row r="47" spans="1:32" s="81" customFormat="1" ht="38.25">
      <c r="A47" s="141"/>
      <c r="B47" s="86"/>
      <c r="C47" s="198" t="s">
        <v>77</v>
      </c>
      <c r="D47" s="74" t="s">
        <v>113</v>
      </c>
      <c r="E47" s="52"/>
      <c r="F47" s="51"/>
      <c r="G47" s="51"/>
      <c r="H47" s="53"/>
      <c r="I47" s="157">
        <v>1000000</v>
      </c>
      <c r="J47" s="51"/>
      <c r="K47" s="119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</row>
    <row r="48" spans="1:32" s="81" customFormat="1" ht="57.75" customHeight="1">
      <c r="A48" s="141"/>
      <c r="B48" s="133"/>
      <c r="C48" s="198" t="s">
        <v>78</v>
      </c>
      <c r="D48" s="74" t="s">
        <v>110</v>
      </c>
      <c r="E48" s="52"/>
      <c r="F48" s="51"/>
      <c r="G48" s="51"/>
      <c r="H48" s="53"/>
      <c r="I48" s="157">
        <v>1000000</v>
      </c>
      <c r="J48" s="51"/>
      <c r="K48" s="119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</row>
    <row r="49" spans="1:32" s="81" customFormat="1" ht="38.25">
      <c r="A49" s="141"/>
      <c r="B49" s="50"/>
      <c r="C49" s="198" t="s">
        <v>79</v>
      </c>
      <c r="D49" s="74" t="s">
        <v>111</v>
      </c>
      <c r="E49" s="52"/>
      <c r="F49" s="51"/>
      <c r="G49" s="51"/>
      <c r="H49" s="53"/>
      <c r="I49" s="157">
        <v>1000000</v>
      </c>
      <c r="J49" s="51"/>
      <c r="K49" s="119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</row>
    <row r="50" spans="1:32" s="81" customFormat="1" ht="51">
      <c r="A50" s="141"/>
      <c r="B50" s="86"/>
      <c r="C50" s="198" t="s">
        <v>80</v>
      </c>
      <c r="D50" s="74" t="s">
        <v>112</v>
      </c>
      <c r="E50" s="52"/>
      <c r="F50" s="51"/>
      <c r="G50" s="51"/>
      <c r="H50" s="53"/>
      <c r="I50" s="157">
        <v>1000000</v>
      </c>
      <c r="J50" s="51"/>
      <c r="K50" s="119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</row>
    <row r="51" spans="1:32" s="81" customFormat="1" ht="25.5">
      <c r="A51" s="141"/>
      <c r="B51" s="50"/>
      <c r="C51" s="198" t="s">
        <v>81</v>
      </c>
      <c r="D51" s="74" t="s">
        <v>114</v>
      </c>
      <c r="E51" s="52"/>
      <c r="F51" s="51"/>
      <c r="G51" s="51"/>
      <c r="H51" s="53"/>
      <c r="I51" s="157">
        <v>1000000</v>
      </c>
      <c r="J51" s="51"/>
      <c r="K51" s="119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</row>
    <row r="52" spans="1:32" s="81" customFormat="1" ht="25.5">
      <c r="A52" s="141"/>
      <c r="B52" s="86"/>
      <c r="C52" s="198" t="s">
        <v>82</v>
      </c>
      <c r="D52" s="74" t="s">
        <v>115</v>
      </c>
      <c r="E52" s="52"/>
      <c r="F52" s="51"/>
      <c r="G52" s="51"/>
      <c r="H52" s="53"/>
      <c r="I52" s="157">
        <v>1000000</v>
      </c>
      <c r="J52" s="51"/>
      <c r="K52" s="119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</row>
    <row r="53" spans="1:32" s="81" customFormat="1" ht="25.5">
      <c r="A53" s="141"/>
      <c r="B53" s="50"/>
      <c r="C53" s="198" t="s">
        <v>83</v>
      </c>
      <c r="D53" s="74" t="s">
        <v>116</v>
      </c>
      <c r="E53" s="52"/>
      <c r="F53" s="51"/>
      <c r="G53" s="51"/>
      <c r="H53" s="53"/>
      <c r="I53" s="157">
        <v>1000000</v>
      </c>
      <c r="J53" s="51"/>
      <c r="K53" s="119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</row>
    <row r="54" spans="1:32" s="81" customFormat="1" ht="28.5">
      <c r="A54" s="141"/>
      <c r="B54" s="50"/>
      <c r="C54" s="198" t="s">
        <v>84</v>
      </c>
      <c r="D54" s="75" t="s">
        <v>117</v>
      </c>
      <c r="E54" s="52"/>
      <c r="F54" s="51"/>
      <c r="G54" s="51"/>
      <c r="H54" s="53"/>
      <c r="I54" s="157">
        <v>1000000</v>
      </c>
      <c r="J54" s="51"/>
      <c r="K54" s="119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</row>
    <row r="55" spans="1:32" s="81" customFormat="1" ht="25.5">
      <c r="A55" s="141"/>
      <c r="B55" s="50"/>
      <c r="C55" s="198" t="s">
        <v>85</v>
      </c>
      <c r="D55" s="74" t="s">
        <v>118</v>
      </c>
      <c r="E55" s="52"/>
      <c r="F55" s="51"/>
      <c r="G55" s="51"/>
      <c r="H55" s="53"/>
      <c r="I55" s="157">
        <v>1000000</v>
      </c>
      <c r="J55" s="51"/>
      <c r="K55" s="119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</row>
    <row r="56" spans="1:32" s="81" customFormat="1" ht="15">
      <c r="A56" s="138"/>
      <c r="B56" s="139"/>
      <c r="C56" s="137" t="s">
        <v>37</v>
      </c>
      <c r="D56" s="59"/>
      <c r="E56" s="58"/>
      <c r="F56" s="59"/>
      <c r="G56" s="59"/>
      <c r="H56" s="60"/>
      <c r="I56" s="58">
        <f>SUM(I43:I55)</f>
        <v>13000000</v>
      </c>
      <c r="J56" s="59"/>
      <c r="K56" s="121">
        <f>E42-I56</f>
        <v>51000000</v>
      </c>
      <c r="L56" s="88"/>
      <c r="M56" s="116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</row>
    <row r="57" spans="1:32" s="81" customFormat="1" ht="15">
      <c r="A57" s="49">
        <v>2</v>
      </c>
      <c r="B57" s="86" t="s">
        <v>40</v>
      </c>
      <c r="C57" s="96"/>
      <c r="D57" s="51"/>
      <c r="E57" s="61">
        <v>59110860.28</v>
      </c>
      <c r="F57" s="51"/>
      <c r="G57" s="51"/>
      <c r="H57" s="53"/>
      <c r="I57" s="54"/>
      <c r="J57" s="51"/>
      <c r="K57" s="122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</row>
    <row r="58" spans="1:32" s="81" customFormat="1" ht="28.5">
      <c r="A58" s="49"/>
      <c r="B58" s="86"/>
      <c r="C58" s="90" t="s">
        <v>86</v>
      </c>
      <c r="D58" s="51"/>
      <c r="E58" s="62"/>
      <c r="F58" s="51"/>
      <c r="G58" s="51"/>
      <c r="H58" s="56"/>
      <c r="I58" s="151">
        <v>5017306.68</v>
      </c>
      <c r="J58" s="51"/>
      <c r="K58" s="119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</row>
    <row r="59" spans="1:32" s="81" customFormat="1" ht="28.5">
      <c r="A59" s="49"/>
      <c r="B59" s="133"/>
      <c r="C59" s="142" t="s">
        <v>87</v>
      </c>
      <c r="D59" s="51"/>
      <c r="E59" s="62"/>
      <c r="F59" s="51"/>
      <c r="G59" s="51"/>
      <c r="H59" s="56"/>
      <c r="I59" s="151">
        <v>4996679.41</v>
      </c>
      <c r="J59" s="51"/>
      <c r="K59" s="119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</row>
    <row r="60" spans="1:32" s="81" customFormat="1" ht="28.5">
      <c r="A60" s="49"/>
      <c r="B60" s="86"/>
      <c r="C60" s="136" t="s">
        <v>88</v>
      </c>
      <c r="D60" s="51"/>
      <c r="E60" s="62"/>
      <c r="F60" s="51"/>
      <c r="G60" s="51"/>
      <c r="H60" s="56"/>
      <c r="I60" s="151">
        <v>4886223.7</v>
      </c>
      <c r="J60" s="51"/>
      <c r="K60" s="119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</row>
    <row r="61" spans="1:32" s="81" customFormat="1" ht="15">
      <c r="A61" s="120"/>
      <c r="B61" s="91"/>
      <c r="C61" s="63" t="s">
        <v>37</v>
      </c>
      <c r="D61" s="59"/>
      <c r="E61" s="58"/>
      <c r="F61" s="64"/>
      <c r="G61" s="64"/>
      <c r="H61" s="65"/>
      <c r="I61" s="58">
        <f>SUM(I58:I60)</f>
        <v>14900209.79</v>
      </c>
      <c r="J61" s="59"/>
      <c r="K61" s="121">
        <f>E57-I61</f>
        <v>44210650.49</v>
      </c>
      <c r="L61" s="88"/>
      <c r="M61" s="117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</row>
    <row r="62" spans="1:32" s="81" customFormat="1" ht="30">
      <c r="A62" s="92"/>
      <c r="B62" s="93"/>
      <c r="C62" s="159" t="s">
        <v>89</v>
      </c>
      <c r="D62" s="51"/>
      <c r="E62" s="66">
        <f>E42+E57</f>
        <v>123110860.28</v>
      </c>
      <c r="F62" s="67"/>
      <c r="G62" s="67"/>
      <c r="H62" s="5"/>
      <c r="I62" s="66">
        <f>I56+I61</f>
        <v>27900209.79</v>
      </c>
      <c r="J62" s="51"/>
      <c r="K62" s="123">
        <f>K56+K61</f>
        <v>95210650.49000001</v>
      </c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</row>
    <row r="63" spans="1:32" s="81" customFormat="1" ht="15">
      <c r="A63" s="44" t="s">
        <v>59</v>
      </c>
      <c r="B63" s="45"/>
      <c r="C63" s="89"/>
      <c r="D63" s="46"/>
      <c r="E63" s="47"/>
      <c r="F63" s="46"/>
      <c r="G63" s="46"/>
      <c r="H63" s="48"/>
      <c r="I63" s="47"/>
      <c r="J63" s="46"/>
      <c r="K63" s="118"/>
      <c r="L63" s="94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</row>
    <row r="64" spans="1:32" s="81" customFormat="1" ht="15">
      <c r="A64" s="95">
        <v>1</v>
      </c>
      <c r="B64" s="68" t="s">
        <v>63</v>
      </c>
      <c r="C64" s="96"/>
      <c r="D64" s="51"/>
      <c r="E64" s="52">
        <v>5000000</v>
      </c>
      <c r="F64" s="51"/>
      <c r="G64" s="51"/>
      <c r="H64" s="53"/>
      <c r="I64" s="54">
        <v>0</v>
      </c>
      <c r="J64" s="51"/>
      <c r="K64" s="147">
        <v>0</v>
      </c>
      <c r="L64" s="94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</row>
    <row r="65" spans="1:32" s="81" customFormat="1" ht="42" customHeight="1">
      <c r="A65" s="197">
        <v>2</v>
      </c>
      <c r="B65" s="190" t="s">
        <v>90</v>
      </c>
      <c r="C65" s="191"/>
      <c r="D65" s="51"/>
      <c r="E65" s="52">
        <v>10000000</v>
      </c>
      <c r="F65" s="51"/>
      <c r="G65" s="51"/>
      <c r="H65" s="53"/>
      <c r="I65" s="54">
        <v>0</v>
      </c>
      <c r="J65" s="51"/>
      <c r="K65" s="147">
        <v>0</v>
      </c>
      <c r="L65" s="94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</row>
    <row r="66" spans="1:32" s="81" customFormat="1" ht="31.5" customHeight="1">
      <c r="A66" s="95">
        <v>3</v>
      </c>
      <c r="B66" s="190" t="s">
        <v>91</v>
      </c>
      <c r="C66" s="191"/>
      <c r="D66" s="55"/>
      <c r="E66" s="52">
        <v>5000000</v>
      </c>
      <c r="F66" s="51"/>
      <c r="G66" s="51"/>
      <c r="H66" s="53"/>
      <c r="I66" s="54">
        <v>0</v>
      </c>
      <c r="J66" s="51"/>
      <c r="K66" s="147"/>
      <c r="L66" s="94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</row>
    <row r="67" spans="1:32" s="81" customFormat="1" ht="33" customHeight="1">
      <c r="A67" s="197">
        <v>4</v>
      </c>
      <c r="B67" s="160" t="s">
        <v>92</v>
      </c>
      <c r="C67" s="161"/>
      <c r="D67" s="69"/>
      <c r="E67" s="52">
        <v>5000000</v>
      </c>
      <c r="F67" s="51"/>
      <c r="G67" s="51"/>
      <c r="H67" s="56"/>
      <c r="I67" s="54">
        <v>0</v>
      </c>
      <c r="J67" s="51"/>
      <c r="K67" s="119"/>
      <c r="L67" s="94"/>
      <c r="M67" s="152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</row>
    <row r="68" spans="1:32" s="81" customFormat="1" ht="30">
      <c r="A68" s="92"/>
      <c r="B68" s="93"/>
      <c r="C68" s="159" t="s">
        <v>93</v>
      </c>
      <c r="D68" s="69"/>
      <c r="E68" s="70">
        <f>E64+E65+E66+E67</f>
        <v>25000000</v>
      </c>
      <c r="F68" s="51"/>
      <c r="G68" s="51"/>
      <c r="H68" s="53"/>
      <c r="I68" s="66">
        <f>SUM(I64:I67)</f>
        <v>0</v>
      </c>
      <c r="J68" s="51"/>
      <c r="K68" s="123">
        <f>E68-I68</f>
        <v>25000000</v>
      </c>
      <c r="L68" s="94"/>
      <c r="M68" s="153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</row>
    <row r="69" spans="1:32" s="81" customFormat="1" ht="15">
      <c r="A69" s="44" t="s">
        <v>57</v>
      </c>
      <c r="B69" s="89"/>
      <c r="C69" s="89"/>
      <c r="D69" s="46"/>
      <c r="E69" s="71"/>
      <c r="F69" s="46"/>
      <c r="G69" s="46"/>
      <c r="H69" s="48"/>
      <c r="I69" s="47"/>
      <c r="J69" s="46"/>
      <c r="K69" s="118"/>
      <c r="L69" s="94"/>
      <c r="M69" s="152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</row>
    <row r="70" spans="1:32" s="81" customFormat="1" ht="15">
      <c r="A70" s="101">
        <v>1</v>
      </c>
      <c r="B70" s="160" t="s">
        <v>95</v>
      </c>
      <c r="C70" s="161"/>
      <c r="D70" s="55"/>
      <c r="E70" s="54">
        <v>10000000</v>
      </c>
      <c r="F70" s="51"/>
      <c r="G70" s="72"/>
      <c r="H70" s="56"/>
      <c r="I70" s="54">
        <v>0</v>
      </c>
      <c r="J70" s="51"/>
      <c r="K70" s="148"/>
      <c r="L70" s="94"/>
      <c r="M70" s="152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</row>
    <row r="71" spans="1:32" s="81" customFormat="1" ht="25.5" customHeight="1">
      <c r="A71" s="102">
        <v>2</v>
      </c>
      <c r="B71" s="160" t="s">
        <v>96</v>
      </c>
      <c r="C71" s="161"/>
      <c r="D71" s="55"/>
      <c r="E71" s="54">
        <v>4379517.52</v>
      </c>
      <c r="F71" s="51"/>
      <c r="G71" s="72"/>
      <c r="H71" s="56"/>
      <c r="I71" s="54">
        <v>0</v>
      </c>
      <c r="J71" s="51"/>
      <c r="K71" s="148"/>
      <c r="L71" s="94"/>
      <c r="M71" s="153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</row>
    <row r="72" spans="1:32" s="81" customFormat="1" ht="21.75" customHeight="1">
      <c r="A72" s="95">
        <v>3</v>
      </c>
      <c r="B72" s="167" t="s">
        <v>97</v>
      </c>
      <c r="C72" s="168"/>
      <c r="D72" s="51"/>
      <c r="E72" s="54">
        <v>14000000</v>
      </c>
      <c r="F72" s="51"/>
      <c r="G72" s="51"/>
      <c r="H72" s="53"/>
      <c r="I72" s="54">
        <v>0</v>
      </c>
      <c r="J72" s="51"/>
      <c r="K72" s="148"/>
      <c r="L72" s="94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</row>
    <row r="73" spans="1:32" s="81" customFormat="1" ht="36" customHeight="1">
      <c r="A73" s="92"/>
      <c r="B73" s="93"/>
      <c r="C73" s="159" t="s">
        <v>94</v>
      </c>
      <c r="D73" s="69"/>
      <c r="E73" s="66">
        <f>SUM(E70:E72)</f>
        <v>28379517.52</v>
      </c>
      <c r="F73" s="51"/>
      <c r="G73" s="51"/>
      <c r="H73" s="53"/>
      <c r="I73" s="66">
        <f>SUM(I70:I72)</f>
        <v>0</v>
      </c>
      <c r="J73" s="51"/>
      <c r="K73" s="123">
        <f>E73-I73</f>
        <v>28379517.52</v>
      </c>
      <c r="L73" s="94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</row>
    <row r="74" spans="1:32" s="81" customFormat="1" ht="15">
      <c r="A74" s="73" t="s">
        <v>60</v>
      </c>
      <c r="B74" s="103"/>
      <c r="C74" s="104"/>
      <c r="D74" s="46"/>
      <c r="E74" s="47"/>
      <c r="F74" s="46"/>
      <c r="G74" s="46"/>
      <c r="H74" s="48"/>
      <c r="I74" s="47"/>
      <c r="J74" s="46"/>
      <c r="K74" s="118"/>
      <c r="L74" s="94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</row>
    <row r="75" spans="1:32" s="81" customFormat="1" ht="15">
      <c r="A75" s="102">
        <v>1</v>
      </c>
      <c r="B75" s="167" t="s">
        <v>98</v>
      </c>
      <c r="C75" s="168"/>
      <c r="D75" s="74"/>
      <c r="E75" s="52">
        <v>12000000</v>
      </c>
      <c r="F75" s="51"/>
      <c r="G75" s="51"/>
      <c r="H75" s="53"/>
      <c r="I75" s="54">
        <v>0</v>
      </c>
      <c r="J75" s="51"/>
      <c r="K75" s="148">
        <f>SUM(E75:J75)</f>
        <v>12000000</v>
      </c>
      <c r="L75" s="94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</row>
    <row r="76" spans="1:32" s="81" customFormat="1" ht="57.75">
      <c r="A76" s="97"/>
      <c r="B76" s="150"/>
      <c r="C76" s="155" t="s">
        <v>102</v>
      </c>
      <c r="D76" s="74"/>
      <c r="E76" s="52"/>
      <c r="F76" s="51"/>
      <c r="G76" s="51"/>
      <c r="H76" s="53"/>
      <c r="I76" s="199">
        <v>2995000</v>
      </c>
      <c r="J76" s="51"/>
      <c r="K76" s="148"/>
      <c r="L76" s="94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</row>
    <row r="77" spans="1:32" s="81" customFormat="1" ht="15">
      <c r="A77" s="120"/>
      <c r="B77" s="91"/>
      <c r="C77" s="63" t="s">
        <v>37</v>
      </c>
      <c r="D77" s="57"/>
      <c r="E77" s="58">
        <f>SUM(E75:E76)</f>
        <v>12000000</v>
      </c>
      <c r="F77" s="59"/>
      <c r="G77" s="59"/>
      <c r="H77" s="60"/>
      <c r="I77" s="58">
        <f>SUM(I76)</f>
        <v>2995000</v>
      </c>
      <c r="J77" s="59"/>
      <c r="K77" s="121">
        <f>E77-I77</f>
        <v>9005000</v>
      </c>
      <c r="L77" s="94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</row>
    <row r="78" spans="1:32" s="81" customFormat="1" ht="28.5">
      <c r="A78" s="197">
        <v>2</v>
      </c>
      <c r="B78" s="160" t="s">
        <v>99</v>
      </c>
      <c r="C78" s="161"/>
      <c r="D78" s="75" t="s">
        <v>70</v>
      </c>
      <c r="E78" s="52">
        <v>4800000</v>
      </c>
      <c r="F78" s="51"/>
      <c r="G78" s="51"/>
      <c r="H78" s="53"/>
      <c r="I78" s="54"/>
      <c r="J78" s="51"/>
      <c r="K78" s="148"/>
      <c r="L78" s="94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</row>
    <row r="79" spans="1:32" s="81" customFormat="1" ht="34.5" customHeight="1">
      <c r="A79" s="125"/>
      <c r="B79" s="200" t="s">
        <v>103</v>
      </c>
      <c r="C79" s="170"/>
      <c r="D79" s="55"/>
      <c r="E79" s="66">
        <f>E75+E78</f>
        <v>16800000</v>
      </c>
      <c r="F79" s="51"/>
      <c r="G79" s="51"/>
      <c r="H79" s="53"/>
      <c r="I79" s="66">
        <f>I76+I78</f>
        <v>2995000</v>
      </c>
      <c r="J79" s="51"/>
      <c r="K79" s="123">
        <f>E79-I79</f>
        <v>13805000</v>
      </c>
      <c r="L79" s="94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</row>
    <row r="80" spans="1:32" s="81" customFormat="1" ht="15">
      <c r="A80" s="73" t="s">
        <v>61</v>
      </c>
      <c r="B80" s="103"/>
      <c r="C80" s="104"/>
      <c r="D80" s="46"/>
      <c r="E80" s="47"/>
      <c r="F80" s="46"/>
      <c r="G80" s="46"/>
      <c r="H80" s="48"/>
      <c r="I80" s="47"/>
      <c r="J80" s="46"/>
      <c r="K80" s="118"/>
      <c r="L80" s="94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</row>
    <row r="81" spans="1:32" s="81" customFormat="1" ht="43.5" customHeight="1">
      <c r="A81" s="126">
        <v>1</v>
      </c>
      <c r="B81" s="169" t="s">
        <v>100</v>
      </c>
      <c r="C81" s="170"/>
      <c r="D81" s="75"/>
      <c r="E81" s="52">
        <v>20000000</v>
      </c>
      <c r="F81" s="51"/>
      <c r="G81" s="51"/>
      <c r="H81" s="53"/>
      <c r="I81" s="52">
        <v>0</v>
      </c>
      <c r="J81" s="51"/>
      <c r="K81" s="124"/>
      <c r="L81" s="94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</row>
    <row r="82" spans="1:32" s="81" customFormat="1" ht="43.5" customHeight="1">
      <c r="A82" s="126">
        <v>2</v>
      </c>
      <c r="B82" s="160" t="s">
        <v>101</v>
      </c>
      <c r="C82" s="161"/>
      <c r="D82" s="75"/>
      <c r="E82" s="52">
        <v>30000000</v>
      </c>
      <c r="F82" s="51"/>
      <c r="G82" s="51"/>
      <c r="H82" s="53"/>
      <c r="I82" s="52">
        <v>0</v>
      </c>
      <c r="J82" s="51"/>
      <c r="K82" s="124"/>
      <c r="L82" s="94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</row>
    <row r="83" spans="1:32" s="81" customFormat="1" ht="42" customHeight="1">
      <c r="A83" s="125"/>
      <c r="B83" s="200" t="s">
        <v>104</v>
      </c>
      <c r="C83" s="170"/>
      <c r="D83" s="55"/>
      <c r="E83" s="66">
        <f>E81+E82</f>
        <v>50000000</v>
      </c>
      <c r="F83" s="51"/>
      <c r="G83" s="51"/>
      <c r="H83" s="53"/>
      <c r="I83" s="66">
        <f>SUM(I81:I82)</f>
        <v>0</v>
      </c>
      <c r="J83" s="51"/>
      <c r="K83" s="123">
        <f>E83-I83</f>
        <v>50000000</v>
      </c>
      <c r="L83" s="94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</row>
    <row r="84" spans="1:32" s="100" customFormat="1" ht="15.75" thickBot="1">
      <c r="A84" s="127"/>
      <c r="B84" s="181" t="s">
        <v>54</v>
      </c>
      <c r="C84" s="182"/>
      <c r="D84" s="129"/>
      <c r="E84" s="158">
        <f>E83+E79+E73+E68+E62</f>
        <v>243290377.8</v>
      </c>
      <c r="F84" s="128"/>
      <c r="G84" s="128"/>
      <c r="H84" s="131"/>
      <c r="I84" s="130">
        <f>I83+I79+I73+I68+I62</f>
        <v>30895209.79</v>
      </c>
      <c r="J84" s="128"/>
      <c r="K84" s="132">
        <f>E84-I84</f>
        <v>212395168.01000002</v>
      </c>
      <c r="L84" s="98"/>
      <c r="M84" s="154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</row>
    <row r="85" spans="1:32" s="81" customFormat="1" ht="3" customHeight="1">
      <c r="A85" s="105"/>
      <c r="C85" s="76"/>
      <c r="D85" s="50"/>
      <c r="E85" s="77"/>
      <c r="F85" s="50"/>
      <c r="G85" s="50"/>
      <c r="H85" s="50"/>
      <c r="I85" s="77"/>
      <c r="J85" s="50"/>
      <c r="K85" s="149">
        <f>SUM(K81:K83)</f>
        <v>50000000</v>
      </c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</row>
    <row r="86" spans="3:32" s="81" customFormat="1" ht="15">
      <c r="C86" s="78"/>
      <c r="D86" s="106"/>
      <c r="E86" s="107"/>
      <c r="F86" s="106"/>
      <c r="G86" s="106"/>
      <c r="H86" s="106"/>
      <c r="I86" s="107"/>
      <c r="J86" s="106"/>
      <c r="K86" s="106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</row>
    <row r="87" spans="1:32" s="81" customFormat="1" ht="14.25">
      <c r="A87" s="81" t="s">
        <v>3</v>
      </c>
      <c r="E87" s="82"/>
      <c r="I87" s="82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</row>
    <row r="88" spans="3:32" s="81" customFormat="1" ht="15">
      <c r="C88" s="78"/>
      <c r="D88" s="79"/>
      <c r="E88" s="80"/>
      <c r="F88" s="79"/>
      <c r="I88" s="82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</row>
    <row r="89" spans="3:32" s="81" customFormat="1" ht="14.25">
      <c r="C89" s="79"/>
      <c r="D89" s="83"/>
      <c r="E89" s="80"/>
      <c r="F89" s="79"/>
      <c r="I89" s="82"/>
      <c r="K89" s="114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</row>
    <row r="90" spans="1:32" s="81" customFormat="1" ht="15">
      <c r="A90" s="108"/>
      <c r="D90" s="83"/>
      <c r="E90" s="80"/>
      <c r="F90" s="79"/>
      <c r="G90" s="84"/>
      <c r="I90" s="82"/>
      <c r="K90" s="114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</row>
    <row r="91" spans="1:32" s="81" customFormat="1" ht="15">
      <c r="A91" s="109" t="s">
        <v>71</v>
      </c>
      <c r="D91" s="83"/>
      <c r="E91" s="77" t="s">
        <v>72</v>
      </c>
      <c r="F91" s="79"/>
      <c r="I91" s="82"/>
      <c r="K91" s="114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</row>
    <row r="92" spans="1:32" s="81" customFormat="1" ht="14.25">
      <c r="A92" s="79" t="s">
        <v>7</v>
      </c>
      <c r="D92" s="79"/>
      <c r="E92" s="80" t="s">
        <v>62</v>
      </c>
      <c r="F92" s="79"/>
      <c r="I92" s="82"/>
      <c r="K92" s="115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</row>
    <row r="93" spans="1:32" s="81" customFormat="1" ht="15">
      <c r="A93" s="50"/>
      <c r="D93" s="79"/>
      <c r="E93" s="80"/>
      <c r="F93" s="79"/>
      <c r="I93" s="82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</row>
    <row r="94" spans="1:32" s="81" customFormat="1" ht="15">
      <c r="A94" s="84"/>
      <c r="I94" s="82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</row>
    <row r="95" spans="1:32" s="81" customFormat="1" ht="15">
      <c r="A95" s="110" t="s">
        <v>8</v>
      </c>
      <c r="D95" s="111"/>
      <c r="E95" s="112"/>
      <c r="I95" s="82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</row>
    <row r="96" spans="4:32" s="81" customFormat="1" ht="14.25">
      <c r="D96" s="113"/>
      <c r="E96" s="82"/>
      <c r="I96" s="82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</row>
    <row r="97" spans="4:32" s="81" customFormat="1" ht="14.25">
      <c r="D97" s="113"/>
      <c r="E97" s="82"/>
      <c r="I97" s="82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</row>
    <row r="98" spans="5:32" s="81" customFormat="1" ht="14.25">
      <c r="E98" s="82"/>
      <c r="I98" s="82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</row>
    <row r="99" spans="5:32" s="81" customFormat="1" ht="14.25">
      <c r="E99" s="82"/>
      <c r="I99" s="82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</row>
    <row r="100" spans="3:32" s="81" customFormat="1" ht="14.25">
      <c r="C100" s="85"/>
      <c r="E100" s="82"/>
      <c r="I100" s="82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</row>
    <row r="101" spans="5:32" s="81" customFormat="1" ht="14.25">
      <c r="E101" s="82"/>
      <c r="I101" s="82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</row>
    <row r="102" spans="5:32" s="81" customFormat="1" ht="14.25">
      <c r="E102" s="82"/>
      <c r="I102" s="82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</row>
    <row r="103" spans="5:32" s="81" customFormat="1" ht="14.25">
      <c r="E103" s="82"/>
      <c r="I103" s="82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</row>
    <row r="104" spans="5:32" s="81" customFormat="1" ht="14.25">
      <c r="E104" s="82"/>
      <c r="I104" s="82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</row>
    <row r="105" spans="5:32" s="81" customFormat="1" ht="14.25">
      <c r="E105" s="82"/>
      <c r="I105" s="82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</row>
    <row r="106" spans="5:32" s="81" customFormat="1" ht="14.25">
      <c r="E106" s="82"/>
      <c r="I106" s="82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</row>
    <row r="107" spans="5:32" s="81" customFormat="1" ht="14.25">
      <c r="E107" s="82"/>
      <c r="I107" s="82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</row>
    <row r="108" spans="5:32" s="81" customFormat="1" ht="14.25">
      <c r="E108" s="82"/>
      <c r="I108" s="82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</row>
    <row r="109" spans="5:32" s="81" customFormat="1" ht="14.25">
      <c r="E109" s="82"/>
      <c r="I109" s="82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</row>
    <row r="110" spans="5:32" s="81" customFormat="1" ht="14.25">
      <c r="E110" s="82"/>
      <c r="I110" s="82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</row>
    <row r="111" spans="5:32" s="81" customFormat="1" ht="14.25">
      <c r="E111" s="82"/>
      <c r="I111" s="82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</row>
    <row r="112" spans="5:32" s="81" customFormat="1" ht="14.25">
      <c r="E112" s="82"/>
      <c r="I112" s="82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</row>
    <row r="113" spans="5:32" s="81" customFormat="1" ht="14.25">
      <c r="E113" s="82"/>
      <c r="I113" s="82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</row>
    <row r="114" spans="5:32" s="81" customFormat="1" ht="14.25">
      <c r="E114" s="82"/>
      <c r="I114" s="82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</row>
    <row r="115" spans="5:32" s="81" customFormat="1" ht="14.25">
      <c r="E115" s="82"/>
      <c r="I115" s="82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</row>
    <row r="116" spans="5:32" s="81" customFormat="1" ht="14.25">
      <c r="E116" s="82"/>
      <c r="I116" s="82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</row>
    <row r="117" spans="5:32" s="81" customFormat="1" ht="14.25">
      <c r="E117" s="82"/>
      <c r="I117" s="82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</row>
    <row r="118" spans="5:32" s="81" customFormat="1" ht="14.25">
      <c r="E118" s="82"/>
      <c r="I118" s="82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</row>
    <row r="119" spans="5:32" s="81" customFormat="1" ht="14.25">
      <c r="E119" s="82"/>
      <c r="I119" s="82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</row>
    <row r="120" spans="5:32" s="81" customFormat="1" ht="14.25">
      <c r="E120" s="82"/>
      <c r="I120" s="82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</row>
    <row r="121" spans="5:32" s="81" customFormat="1" ht="14.25">
      <c r="E121" s="82"/>
      <c r="I121" s="82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</row>
    <row r="122" spans="5:32" s="81" customFormat="1" ht="14.25">
      <c r="E122" s="82"/>
      <c r="I122" s="82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</row>
    <row r="123" spans="5:32" s="81" customFormat="1" ht="14.25">
      <c r="E123" s="82"/>
      <c r="I123" s="82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</row>
    <row r="124" spans="5:32" s="81" customFormat="1" ht="14.25">
      <c r="E124" s="82"/>
      <c r="I124" s="82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</row>
    <row r="125" spans="5:32" s="81" customFormat="1" ht="14.25">
      <c r="E125" s="82"/>
      <c r="I125" s="82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</row>
    <row r="126" spans="5:32" s="81" customFormat="1" ht="14.25">
      <c r="E126" s="82"/>
      <c r="I126" s="82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</row>
    <row r="127" spans="5:32" s="81" customFormat="1" ht="14.25">
      <c r="E127" s="82"/>
      <c r="I127" s="82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</row>
    <row r="128" spans="5:32" s="81" customFormat="1" ht="14.25">
      <c r="E128" s="82"/>
      <c r="I128" s="82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</row>
    <row r="129" spans="5:32" s="81" customFormat="1" ht="14.25">
      <c r="E129" s="82"/>
      <c r="I129" s="82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</row>
    <row r="130" spans="5:32" s="81" customFormat="1" ht="14.25">
      <c r="E130" s="82"/>
      <c r="I130" s="82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</row>
    <row r="131" spans="5:32" s="81" customFormat="1" ht="14.25">
      <c r="E131" s="82"/>
      <c r="I131" s="82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</row>
    <row r="132" spans="5:32" s="81" customFormat="1" ht="14.25">
      <c r="E132" s="82"/>
      <c r="I132" s="82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</row>
    <row r="133" spans="5:32" s="81" customFormat="1" ht="14.25">
      <c r="E133" s="82"/>
      <c r="I133" s="82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</row>
    <row r="134" spans="5:32" s="81" customFormat="1" ht="14.25">
      <c r="E134" s="82"/>
      <c r="I134" s="82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</row>
    <row r="135" spans="5:32" s="81" customFormat="1" ht="14.25">
      <c r="E135" s="82"/>
      <c r="I135" s="82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</row>
    <row r="136" spans="5:32" s="81" customFormat="1" ht="14.25">
      <c r="E136" s="82"/>
      <c r="I136" s="82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</row>
    <row r="137" spans="5:32" s="81" customFormat="1" ht="14.25">
      <c r="E137" s="82"/>
      <c r="I137" s="82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</row>
    <row r="138" spans="5:32" s="81" customFormat="1" ht="14.25">
      <c r="E138" s="82"/>
      <c r="I138" s="82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</row>
    <row r="139" spans="5:32" s="81" customFormat="1" ht="14.25">
      <c r="E139" s="82"/>
      <c r="I139" s="82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</row>
    <row r="140" spans="5:32" s="81" customFormat="1" ht="14.25">
      <c r="E140" s="82"/>
      <c r="I140" s="82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</row>
  </sheetData>
  <sheetProtection password="C632" sheet="1"/>
  <mergeCells count="26">
    <mergeCell ref="C3:K3"/>
    <mergeCell ref="C4:K4"/>
    <mergeCell ref="A8:C10"/>
    <mergeCell ref="B66:C66"/>
    <mergeCell ref="B67:C67"/>
    <mergeCell ref="H8:I8"/>
    <mergeCell ref="F8:F10"/>
    <mergeCell ref="B65:C65"/>
    <mergeCell ref="B83:C83"/>
    <mergeCell ref="B84:C84"/>
    <mergeCell ref="B79:C79"/>
    <mergeCell ref="E8:E10"/>
    <mergeCell ref="B28:C28"/>
    <mergeCell ref="B70:C70"/>
    <mergeCell ref="G8:G10"/>
    <mergeCell ref="H9:H10"/>
    <mergeCell ref="I9:I10"/>
    <mergeCell ref="K8:K10"/>
    <mergeCell ref="D8:D10"/>
    <mergeCell ref="J8:J10"/>
    <mergeCell ref="B75:C75"/>
    <mergeCell ref="B72:C72"/>
    <mergeCell ref="B71:C71"/>
    <mergeCell ref="B81:C81"/>
    <mergeCell ref="B82:C82"/>
    <mergeCell ref="B78:C78"/>
  </mergeCells>
  <printOptions/>
  <pageMargins left="0.2362204724409449" right="0.2362204724409449" top="0" bottom="0" header="0.31496062992125984" footer="0.31496062992125984"/>
  <pageSetup orientation="landscape" paperSiz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2022-04-21T03:34:46Z</cp:lastPrinted>
  <dcterms:created xsi:type="dcterms:W3CDTF">2012-04-11T04:23:21Z</dcterms:created>
  <dcterms:modified xsi:type="dcterms:W3CDTF">2022-04-21T03:35:06Z</dcterms:modified>
  <cp:category/>
  <cp:version/>
  <cp:contentType/>
  <cp:contentStatus/>
</cp:coreProperties>
</file>